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985" yWindow="-210" windowWidth="27675" windowHeight="12345"/>
  </bookViews>
  <sheets>
    <sheet name="Full Report" sheetId="1" r:id="rId1"/>
    <sheet name="Condensed Report" sheetId="3" r:id="rId2"/>
    <sheet name="Sheet1" sheetId="4" r:id="rId3"/>
  </sheets>
  <definedNames>
    <definedName name="_xlnm.Print_Area" localSheetId="1">'Condensed Report'!$A$1:$F$41</definedName>
    <definedName name="_xlnm.Print_Area" localSheetId="0">'Full Report'!$A$1:$N$107</definedName>
    <definedName name="_xlnm.Print_Titles" localSheetId="0">'Full Report'!$1:$1</definedName>
  </definedNames>
  <calcPr calcId="145621"/>
</workbook>
</file>

<file path=xl/calcChain.xml><?xml version="1.0" encoding="utf-8"?>
<calcChain xmlns="http://schemas.openxmlformats.org/spreadsheetml/2006/main">
  <c r="F21" i="3" l="1"/>
  <c r="F14" i="3"/>
  <c r="F13" i="3"/>
  <c r="F12" i="3"/>
  <c r="F9" i="3"/>
  <c r="F5" i="3"/>
  <c r="C27" i="3" l="1"/>
  <c r="F23" i="3"/>
  <c r="C17" i="3"/>
  <c r="D17" i="3"/>
  <c r="F24" i="3" l="1"/>
  <c r="F22" i="3"/>
  <c r="F25" i="3"/>
  <c r="F6" i="3" l="1"/>
  <c r="M25" i="1"/>
  <c r="F11" i="3" l="1"/>
  <c r="F10" i="3"/>
  <c r="F20" i="3" l="1"/>
  <c r="F27" i="3" s="1"/>
  <c r="F15" i="3"/>
  <c r="E27" i="3" l="1"/>
  <c r="D27" i="3"/>
  <c r="F8" i="3" l="1"/>
  <c r="F7" i="3"/>
  <c r="F4" i="3"/>
  <c r="F17" i="3" l="1"/>
  <c r="M64" i="1"/>
  <c r="L64" i="1"/>
  <c r="J64" i="1"/>
  <c r="N64" i="1" s="1"/>
  <c r="E64" i="1"/>
  <c r="M57" i="1"/>
  <c r="L57" i="1"/>
  <c r="J57" i="1"/>
  <c r="N57" i="1" s="1"/>
  <c r="J56" i="1"/>
  <c r="E58" i="1"/>
  <c r="E57" i="1"/>
  <c r="E56" i="1"/>
  <c r="E55" i="1"/>
  <c r="M56" i="1"/>
  <c r="L56" i="1"/>
  <c r="M37" i="1"/>
  <c r="L37" i="1"/>
  <c r="J37" i="1"/>
  <c r="E37" i="1"/>
  <c r="M30" i="1"/>
  <c r="L30" i="1"/>
  <c r="J30" i="1"/>
  <c r="E30" i="1"/>
  <c r="M29" i="1"/>
  <c r="L29" i="1"/>
  <c r="J29" i="1"/>
  <c r="E29" i="1"/>
  <c r="N29" i="1" l="1"/>
  <c r="N30" i="1"/>
  <c r="N37" i="1"/>
  <c r="N56" i="1"/>
  <c r="E17" i="3" l="1"/>
  <c r="G6" i="1" l="1"/>
  <c r="I25" i="1" l="1"/>
  <c r="H25" i="1"/>
  <c r="L25" i="1" s="1"/>
  <c r="G25" i="1"/>
  <c r="D25" i="1"/>
  <c r="C25" i="1"/>
  <c r="B25" i="1"/>
  <c r="M99" i="1" l="1"/>
  <c r="M88" i="1"/>
  <c r="L88" i="1"/>
  <c r="J88" i="1"/>
  <c r="E88" i="1"/>
  <c r="M84" i="1"/>
  <c r="L84" i="1"/>
  <c r="J84" i="1"/>
  <c r="E84" i="1"/>
  <c r="M77" i="1"/>
  <c r="L77" i="1"/>
  <c r="J77" i="1"/>
  <c r="E77" i="1"/>
  <c r="I75" i="1"/>
  <c r="H75" i="1"/>
  <c r="G75" i="1"/>
  <c r="D75" i="1"/>
  <c r="C75" i="1"/>
  <c r="B75" i="1"/>
  <c r="M69" i="1"/>
  <c r="L69" i="1"/>
  <c r="J69" i="1"/>
  <c r="E69" i="1"/>
  <c r="M60" i="1"/>
  <c r="L60" i="1"/>
  <c r="J60" i="1"/>
  <c r="E60" i="1"/>
  <c r="I50" i="1"/>
  <c r="J52" i="1"/>
  <c r="E52" i="1"/>
  <c r="H50" i="1"/>
  <c r="G50" i="1"/>
  <c r="D50" i="1"/>
  <c r="C50" i="1"/>
  <c r="B50" i="1"/>
  <c r="M45" i="1"/>
  <c r="L45" i="1"/>
  <c r="J45" i="1"/>
  <c r="E45" i="1"/>
  <c r="I42" i="1"/>
  <c r="H42" i="1"/>
  <c r="G42" i="1"/>
  <c r="D42" i="1"/>
  <c r="C42" i="1"/>
  <c r="B42" i="1"/>
  <c r="M40" i="1"/>
  <c r="L40" i="1"/>
  <c r="J40" i="1"/>
  <c r="E40" i="1"/>
  <c r="M41" i="1"/>
  <c r="L41" i="1"/>
  <c r="J41" i="1"/>
  <c r="E41" i="1"/>
  <c r="M36" i="1"/>
  <c r="L36" i="1"/>
  <c r="J36" i="1"/>
  <c r="E36" i="1"/>
  <c r="M35" i="1"/>
  <c r="L35" i="1"/>
  <c r="J35" i="1"/>
  <c r="E35" i="1"/>
  <c r="M28" i="1"/>
  <c r="L28" i="1"/>
  <c r="J28" i="1"/>
  <c r="E28" i="1"/>
  <c r="M23" i="1"/>
  <c r="L23" i="1"/>
  <c r="J23" i="1"/>
  <c r="E23" i="1"/>
  <c r="N60" i="1" l="1"/>
  <c r="N69" i="1"/>
  <c r="J75" i="1"/>
  <c r="N84" i="1"/>
  <c r="N36" i="1"/>
  <c r="J42" i="1"/>
  <c r="E75" i="1"/>
  <c r="N77" i="1"/>
  <c r="N88" i="1"/>
  <c r="E42" i="1"/>
  <c r="E50" i="1"/>
  <c r="J50" i="1"/>
  <c r="N45" i="1"/>
  <c r="N40" i="1"/>
  <c r="N41" i="1"/>
  <c r="N28" i="1"/>
  <c r="N35" i="1"/>
  <c r="N23" i="1"/>
  <c r="C16" i="1" l="1"/>
  <c r="B16" i="1"/>
  <c r="J96" i="1" l="1"/>
  <c r="E3" i="1" l="1"/>
  <c r="E15" i="1" l="1"/>
  <c r="J15" i="1"/>
  <c r="E4" i="1"/>
  <c r="E5" i="1"/>
  <c r="E9" i="1"/>
  <c r="E19" i="1"/>
  <c r="H97" i="1"/>
  <c r="D97" i="1"/>
  <c r="C97" i="1"/>
  <c r="C99" i="1" s="1"/>
  <c r="E99" i="1" s="1"/>
  <c r="B97" i="1"/>
  <c r="B99" i="1" s="1"/>
  <c r="I90" i="1"/>
  <c r="H90" i="1"/>
  <c r="G90" i="1"/>
  <c r="D90" i="1"/>
  <c r="C90" i="1"/>
  <c r="B90" i="1"/>
  <c r="I66" i="1"/>
  <c r="H66" i="1"/>
  <c r="G66" i="1"/>
  <c r="D66" i="1"/>
  <c r="C66" i="1"/>
  <c r="B66" i="1"/>
  <c r="I16" i="1"/>
  <c r="H16" i="1"/>
  <c r="G16" i="1"/>
  <c r="I6" i="1"/>
  <c r="H6" i="1"/>
  <c r="D6" i="1"/>
  <c r="C6" i="1"/>
  <c r="B6" i="1"/>
  <c r="E96" i="1"/>
  <c r="E95" i="1"/>
  <c r="E94" i="1"/>
  <c r="E93" i="1"/>
  <c r="E80" i="1"/>
  <c r="E89" i="1"/>
  <c r="E87" i="1"/>
  <c r="E86" i="1"/>
  <c r="E85" i="1"/>
  <c r="E83" i="1"/>
  <c r="E82" i="1"/>
  <c r="E81" i="1"/>
  <c r="E74" i="1"/>
  <c r="E73" i="1"/>
  <c r="E72" i="1"/>
  <c r="E71" i="1"/>
  <c r="E70" i="1"/>
  <c r="E65" i="1"/>
  <c r="E63" i="1"/>
  <c r="E62" i="1"/>
  <c r="E61" i="1"/>
  <c r="E59" i="1"/>
  <c r="E46" i="1"/>
  <c r="E47" i="1"/>
  <c r="E48" i="1"/>
  <c r="E49" i="1"/>
  <c r="E39" i="1"/>
  <c r="E38" i="1"/>
  <c r="E34" i="1"/>
  <c r="E33" i="1"/>
  <c r="E32" i="1"/>
  <c r="E31" i="1"/>
  <c r="E24" i="1"/>
  <c r="E22" i="1"/>
  <c r="E21" i="1"/>
  <c r="E20" i="1"/>
  <c r="E14" i="1"/>
  <c r="E13" i="1"/>
  <c r="E12" i="1"/>
  <c r="E11" i="1"/>
  <c r="E10" i="1"/>
  <c r="J95" i="1"/>
  <c r="J94" i="1"/>
  <c r="J93" i="1"/>
  <c r="J89" i="1"/>
  <c r="J87" i="1"/>
  <c r="J86" i="1"/>
  <c r="J85" i="1"/>
  <c r="J83" i="1"/>
  <c r="J82" i="1"/>
  <c r="J81" i="1"/>
  <c r="J80" i="1"/>
  <c r="J74" i="1"/>
  <c r="J70" i="1"/>
  <c r="J71" i="1"/>
  <c r="J72" i="1"/>
  <c r="J73" i="1"/>
  <c r="J65" i="1"/>
  <c r="J63" i="1"/>
  <c r="J62" i="1"/>
  <c r="J61" i="1"/>
  <c r="J59" i="1"/>
  <c r="J58" i="1"/>
  <c r="J55" i="1"/>
  <c r="N52" i="1"/>
  <c r="J49" i="1"/>
  <c r="J48" i="1"/>
  <c r="J47" i="1"/>
  <c r="J46" i="1"/>
  <c r="J39" i="1"/>
  <c r="J38" i="1"/>
  <c r="J34" i="1"/>
  <c r="J33" i="1"/>
  <c r="J32" i="1"/>
  <c r="J31" i="1"/>
  <c r="J24" i="1"/>
  <c r="J22" i="1"/>
  <c r="J21" i="1"/>
  <c r="J20" i="1"/>
  <c r="J14" i="1"/>
  <c r="J13" i="1"/>
  <c r="J12" i="1"/>
  <c r="J11" i="1"/>
  <c r="J10" i="1"/>
  <c r="J19" i="1"/>
  <c r="N19" i="1" s="1"/>
  <c r="J9" i="1"/>
  <c r="J5" i="1"/>
  <c r="J4" i="1"/>
  <c r="J3" i="1"/>
  <c r="N3" i="1" s="1"/>
  <c r="L96" i="1"/>
  <c r="M95" i="1"/>
  <c r="L95" i="1"/>
  <c r="M94" i="1"/>
  <c r="L94" i="1"/>
  <c r="M93" i="1"/>
  <c r="L93" i="1"/>
  <c r="M89" i="1"/>
  <c r="L89" i="1"/>
  <c r="M87" i="1"/>
  <c r="L87" i="1"/>
  <c r="M86" i="1"/>
  <c r="L86" i="1"/>
  <c r="M85" i="1"/>
  <c r="L85" i="1"/>
  <c r="M83" i="1"/>
  <c r="L83" i="1"/>
  <c r="M82" i="1"/>
  <c r="L82" i="1"/>
  <c r="M81" i="1"/>
  <c r="L81" i="1"/>
  <c r="M80" i="1"/>
  <c r="L80" i="1"/>
  <c r="L75" i="1"/>
  <c r="M74" i="1"/>
  <c r="L74" i="1"/>
  <c r="M73" i="1"/>
  <c r="L73" i="1"/>
  <c r="M72" i="1"/>
  <c r="L72" i="1"/>
  <c r="M71" i="1"/>
  <c r="L71" i="1"/>
  <c r="M70" i="1"/>
  <c r="L70" i="1"/>
  <c r="M65" i="1"/>
  <c r="L65" i="1"/>
  <c r="M63" i="1"/>
  <c r="L63" i="1"/>
  <c r="M62" i="1"/>
  <c r="L62" i="1"/>
  <c r="M61" i="1"/>
  <c r="L61" i="1"/>
  <c r="M59" i="1"/>
  <c r="L59" i="1"/>
  <c r="M58" i="1"/>
  <c r="L58" i="1"/>
  <c r="M55" i="1"/>
  <c r="L55" i="1"/>
  <c r="M52" i="1"/>
  <c r="L52" i="1"/>
  <c r="M49" i="1"/>
  <c r="L49" i="1"/>
  <c r="M48" i="1"/>
  <c r="L48" i="1"/>
  <c r="M47" i="1"/>
  <c r="L47" i="1"/>
  <c r="M46" i="1"/>
  <c r="L46" i="1"/>
  <c r="M39" i="1"/>
  <c r="L39" i="1"/>
  <c r="M38" i="1"/>
  <c r="L38" i="1"/>
  <c r="M34" i="1"/>
  <c r="L34" i="1"/>
  <c r="M33" i="1"/>
  <c r="L33" i="1"/>
  <c r="M32" i="1"/>
  <c r="L32" i="1"/>
  <c r="M31" i="1"/>
  <c r="L31" i="1"/>
  <c r="M24" i="1"/>
  <c r="L24" i="1"/>
  <c r="M22" i="1"/>
  <c r="L22" i="1"/>
  <c r="M21" i="1"/>
  <c r="L21" i="1"/>
  <c r="M20" i="1"/>
  <c r="L20" i="1"/>
  <c r="L15" i="1"/>
  <c r="M14" i="1"/>
  <c r="L14" i="1"/>
  <c r="M13" i="1"/>
  <c r="L13" i="1"/>
  <c r="M12" i="1"/>
  <c r="L12" i="1"/>
  <c r="M11" i="1"/>
  <c r="L11" i="1"/>
  <c r="M10" i="1"/>
  <c r="L10" i="1"/>
  <c r="M19" i="1"/>
  <c r="L19" i="1"/>
  <c r="M9" i="1"/>
  <c r="L9" i="1"/>
  <c r="M5" i="1"/>
  <c r="L5" i="1"/>
  <c r="M4" i="1"/>
  <c r="L4" i="1"/>
  <c r="M3" i="1"/>
  <c r="L3" i="1"/>
  <c r="B101" i="1" l="1"/>
  <c r="N12" i="1"/>
  <c r="N80" i="1"/>
  <c r="N85" i="1"/>
  <c r="J25" i="1"/>
  <c r="L99" i="1"/>
  <c r="J99" i="1"/>
  <c r="N99" i="1" s="1"/>
  <c r="L50" i="1"/>
  <c r="C101" i="1"/>
  <c r="H101" i="1"/>
  <c r="L97" i="1"/>
  <c r="N71" i="1"/>
  <c r="N86" i="1"/>
  <c r="M50" i="1"/>
  <c r="N95" i="1"/>
  <c r="N58" i="1"/>
  <c r="N93" i="1"/>
  <c r="E25" i="1"/>
  <c r="M42" i="1"/>
  <c r="N47" i="1"/>
  <c r="N48" i="1"/>
  <c r="L42" i="1"/>
  <c r="N39" i="1"/>
  <c r="N38" i="1"/>
  <c r="N49" i="1"/>
  <c r="N74" i="1"/>
  <c r="N32" i="1"/>
  <c r="N24" i="1"/>
  <c r="N59" i="1"/>
  <c r="E97" i="1"/>
  <c r="N55" i="1"/>
  <c r="N70" i="1"/>
  <c r="L66" i="1"/>
  <c r="N63" i="1"/>
  <c r="N72" i="1"/>
  <c r="N10" i="1"/>
  <c r="E90" i="1"/>
  <c r="N20" i="1"/>
  <c r="N33" i="1"/>
  <c r="N61" i="1"/>
  <c r="N82" i="1"/>
  <c r="N87" i="1"/>
  <c r="N21" i="1"/>
  <c r="E66" i="1"/>
  <c r="N31" i="1"/>
  <c r="N34" i="1"/>
  <c r="N14" i="1"/>
  <c r="N13" i="1"/>
  <c r="N9" i="1"/>
  <c r="N4" i="1"/>
  <c r="L90" i="1"/>
  <c r="J90" i="1"/>
  <c r="N65" i="1"/>
  <c r="J66" i="1"/>
  <c r="N5" i="1"/>
  <c r="L6" i="1"/>
  <c r="J6" i="1"/>
  <c r="N94" i="1"/>
  <c r="N81" i="1"/>
  <c r="N73" i="1"/>
  <c r="M75" i="1"/>
  <c r="N62" i="1"/>
  <c r="N46" i="1"/>
  <c r="N22" i="1"/>
  <c r="N11" i="1"/>
  <c r="J16" i="1"/>
  <c r="L16" i="1"/>
  <c r="E6" i="1"/>
  <c r="M90" i="1"/>
  <c r="M66" i="1"/>
  <c r="M6" i="1"/>
  <c r="N83" i="1"/>
  <c r="N89" i="1"/>
  <c r="N25" i="1" l="1"/>
  <c r="N75" i="1"/>
  <c r="N50" i="1"/>
  <c r="N42" i="1"/>
  <c r="N66" i="1"/>
  <c r="N90" i="1"/>
  <c r="N6" i="1"/>
  <c r="G97" i="1"/>
  <c r="G101" i="1" l="1"/>
  <c r="D16" i="1"/>
  <c r="D101" i="1" s="1"/>
  <c r="M15" i="1"/>
  <c r="N15" i="1"/>
  <c r="E101" i="1" l="1"/>
  <c r="I97" i="1"/>
  <c r="I101" i="1" s="1"/>
  <c r="N96" i="1"/>
  <c r="M96" i="1"/>
  <c r="E16" i="1"/>
  <c r="N16" i="1" s="1"/>
  <c r="M16" i="1"/>
  <c r="L101" i="1"/>
  <c r="M97" i="1" l="1"/>
  <c r="J97" i="1"/>
  <c r="N97" i="1" s="1"/>
  <c r="J101" i="1"/>
  <c r="N101" i="1" l="1"/>
  <c r="M101" i="1"/>
</calcChain>
</file>

<file path=xl/sharedStrings.xml><?xml version="1.0" encoding="utf-8"?>
<sst xmlns="http://schemas.openxmlformats.org/spreadsheetml/2006/main" count="142" uniqueCount="136">
  <si>
    <t>PTA Memberships</t>
  </si>
  <si>
    <t>Council Fees/District Fees</t>
  </si>
  <si>
    <t xml:space="preserve"> + / - Budget</t>
  </si>
  <si>
    <t>Income Budget</t>
  </si>
  <si>
    <t>Expense Budget</t>
  </si>
  <si>
    <t>Total PTA Memberships</t>
  </si>
  <si>
    <t>Net Total</t>
  </si>
  <si>
    <t>Net Total Budget</t>
  </si>
  <si>
    <t>Fundraisers</t>
  </si>
  <si>
    <t>Taste of the Park</t>
  </si>
  <si>
    <t>Fundraisers - Other</t>
  </si>
  <si>
    <t>Box Tops/Labels for Ed</t>
  </si>
  <si>
    <t>Total Fundraisers</t>
  </si>
  <si>
    <t>Partners in Education</t>
  </si>
  <si>
    <t>Zaxbys</t>
  </si>
  <si>
    <t>Partners in Education - Other</t>
  </si>
  <si>
    <t>Total Partners in Education</t>
  </si>
  <si>
    <t>School Events</t>
  </si>
  <si>
    <t>Book Fair</t>
  </si>
  <si>
    <t>Fall Festival</t>
  </si>
  <si>
    <t>Talent Show</t>
  </si>
  <si>
    <t>Yearbook</t>
  </si>
  <si>
    <t>School Events - Other</t>
  </si>
  <si>
    <t>Total School Events</t>
  </si>
  <si>
    <t>Appropriations Committee</t>
  </si>
  <si>
    <t>Enrichment Programs</t>
  </si>
  <si>
    <t>Multi-Cultural Art Day</t>
  </si>
  <si>
    <t>Red Ribbon Week</t>
  </si>
  <si>
    <t>Enrichment Programs - Other</t>
  </si>
  <si>
    <t>Total Enrichment Programs</t>
  </si>
  <si>
    <t>Operating Expenses</t>
  </si>
  <si>
    <t>Insurance</t>
  </si>
  <si>
    <t>Operating Expenses - Other</t>
  </si>
  <si>
    <t>Total Operating Expenses</t>
  </si>
  <si>
    <t>Awards/Scholarships</t>
  </si>
  <si>
    <t>School Awards</t>
  </si>
  <si>
    <t>Summer Scholarship</t>
  </si>
  <si>
    <t>Awards/Scholarships - Other</t>
  </si>
  <si>
    <t>Total Awards/Scholarships</t>
  </si>
  <si>
    <t>Sedalia Park - Wheeler Graduate</t>
  </si>
  <si>
    <t>Grand Totals</t>
  </si>
  <si>
    <t>Publix</t>
  </si>
  <si>
    <t>Start-Up for Next School Year</t>
  </si>
  <si>
    <t>Incorporation</t>
  </si>
  <si>
    <t>Spirit Wear</t>
  </si>
  <si>
    <t>Fundraiser 1 (Fall)</t>
  </si>
  <si>
    <t>Fundraiser 2 (Spring)</t>
  </si>
  <si>
    <t>Clay Play</t>
  </si>
  <si>
    <t>School Support &amp; Appreciation</t>
  </si>
  <si>
    <t>School Uniforms</t>
  </si>
  <si>
    <t>Cheer</t>
  </si>
  <si>
    <t>Teacher Appreciation Week</t>
  </si>
  <si>
    <t>Various Appreciation Days</t>
  </si>
  <si>
    <t>Total School Support &amp; Appreciation</t>
  </si>
  <si>
    <t>Monthly Income Actual</t>
  </si>
  <si>
    <t>Monthly Expense Actual</t>
  </si>
  <si>
    <t>Marietta Martial Arts</t>
  </si>
  <si>
    <t>Kroger</t>
  </si>
  <si>
    <t>After School Enrichment Programs</t>
  </si>
  <si>
    <t>Chess</t>
  </si>
  <si>
    <t>Total After School Enrichment Programs</t>
  </si>
  <si>
    <t>Media Center</t>
  </si>
  <si>
    <t>Field Day</t>
  </si>
  <si>
    <t>Income</t>
  </si>
  <si>
    <t>Monthly</t>
  </si>
  <si>
    <t>YTD</t>
  </si>
  <si>
    <t>Budget</t>
  </si>
  <si>
    <t>Variance</t>
  </si>
  <si>
    <t>Total Income:</t>
  </si>
  <si>
    <t>Expenses</t>
  </si>
  <si>
    <t>Total Expenses:</t>
  </si>
  <si>
    <t>Previous Balances</t>
  </si>
  <si>
    <t>Submitted by:</t>
  </si>
  <si>
    <t>, Treasurer</t>
  </si>
  <si>
    <r>
      <t>·</t>
    </r>
    <r>
      <rPr>
        <sz val="11"/>
        <color theme="1"/>
        <rFont val="Calibri"/>
        <family val="2"/>
        <scheme val="minor"/>
      </rPr>
      <t>         Operating Expense: Other</t>
    </r>
  </si>
  <si>
    <t>X-Drenaline</t>
  </si>
  <si>
    <t>Art a la Carte</t>
  </si>
  <si>
    <t>Fine Arts Matter (Guitar Club)</t>
  </si>
  <si>
    <t>Fine Arts Matter (Kidz Keys)</t>
  </si>
  <si>
    <t>Fine Arts Matter (Let's Dance)</t>
  </si>
  <si>
    <t>Overtime Athletics (Sports Spectacular)</t>
  </si>
  <si>
    <t>Tiger Rock (Anti-Bullying)</t>
  </si>
  <si>
    <t>Basket Raffle</t>
  </si>
  <si>
    <t>Hospitality (Planning, Parent Programs)</t>
  </si>
  <si>
    <t>Nurse Support</t>
  </si>
  <si>
    <t>Career Day</t>
  </si>
  <si>
    <t>Steam Day</t>
  </si>
  <si>
    <t>Community Outreach</t>
  </si>
  <si>
    <t>Pay Pal/Square Fees</t>
  </si>
  <si>
    <t>Postage</t>
  </si>
  <si>
    <t>Training &amp; Conferences</t>
  </si>
  <si>
    <t>Website</t>
  </si>
  <si>
    <t>Supplies (Helium, Paper, Plates, etc)</t>
  </si>
  <si>
    <t>Local Unit (@ $1.25) - 252 Members</t>
  </si>
  <si>
    <t>State Dues (@ $1.50) - 252 Members</t>
  </si>
  <si>
    <t>National Dues (@ $2.25) - 252 Members</t>
  </si>
  <si>
    <t>2016-2017 Roll Over</t>
  </si>
  <si>
    <t>Donations</t>
  </si>
  <si>
    <t>a la Carte STEAM</t>
  </si>
  <si>
    <t>BiLinguix Spanish</t>
  </si>
  <si>
    <t>German</t>
  </si>
  <si>
    <t>Spanish Reimbursement</t>
  </si>
  <si>
    <t>Field Trips</t>
  </si>
  <si>
    <t>Support Classroom Support (20 @ $50)</t>
  </si>
  <si>
    <t>Specials Support (Art, Cafeteria, Gym, Music, Tech, Counselors, Parent Liason @ $350/each)</t>
  </si>
  <si>
    <t>Teacher Bags</t>
  </si>
  <si>
    <t>HR Classroom Support (50 @ $75)</t>
  </si>
  <si>
    <t>·         Sales Income: Spirit Wear</t>
  </si>
  <si>
    <t>·         ASEP - Clay Play</t>
  </si>
  <si>
    <t>·         Donations</t>
  </si>
  <si>
    <t>·         Fundraiser 1 (Fall)</t>
  </si>
  <si>
    <t>·         Operating Expenses: Paypal/Square</t>
  </si>
  <si>
    <t>·         Operating Expenses: Supplies</t>
  </si>
  <si>
    <t>Savings Balance as of 10/31/17: 3318.68</t>
  </si>
  <si>
    <t>YTD Income         Actual</t>
  </si>
  <si>
    <t>YTD Expense        Actual</t>
  </si>
  <si>
    <t>Checking Balance as of 10/31/17: 18541.37</t>
  </si>
  <si>
    <t>Checking Balance as of 11/30/2017</t>
  </si>
  <si>
    <t>Saving Balance as of 11/30/2017</t>
  </si>
  <si>
    <t>We have 234 Membership Records as of 11/30/2017</t>
  </si>
  <si>
    <t>For Dates 11/1/17 - 11/30/17</t>
  </si>
  <si>
    <t>·         Membership:Local Dues (2)</t>
  </si>
  <si>
    <t>·         Book Fair (Fall 2017)</t>
  </si>
  <si>
    <t>·         PIE - Publix</t>
  </si>
  <si>
    <t>·         PIE - Other</t>
  </si>
  <si>
    <t>·         ASEP - Guitar Club</t>
  </si>
  <si>
    <t>·         ASEP - Kidz Keys</t>
  </si>
  <si>
    <t>·         ASEP - Let's Dance</t>
  </si>
  <si>
    <t>·         ASEP - German</t>
  </si>
  <si>
    <t>·         PIE - Box Tops</t>
  </si>
  <si>
    <t>·         School Support: Teacher Appreciation Days</t>
  </si>
  <si>
    <t>·         Enrichment Programs: Art Day</t>
  </si>
  <si>
    <t>Receipts not belonging to unit - State &amp; National Dues (234 @ 3.75)              =</t>
  </si>
  <si>
    <t>Total Memberships as of 11/30/17: 234</t>
  </si>
  <si>
    <t>Checking Balance as of 11/30/17: 23057.37</t>
  </si>
  <si>
    <t>Savings Balance as of 11/30/17: 3318.76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</si>
</sst>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0" fillId="2" borderId="0" xfId="0" applyFont="1" applyFill="1"/>
    <xf numFmtId="39" fontId="0" fillId="2" borderId="0" xfId="0" applyNumberFormat="1" applyFont="1" applyFill="1" applyAlignment="1">
      <alignment horizontal="left" vertical="center"/>
    </xf>
    <xf numFmtId="39" fontId="0" fillId="2" borderId="0" xfId="0" applyNumberFormat="1" applyFont="1" applyFill="1" applyAlignment="1">
      <alignment horizontal="left"/>
    </xf>
    <xf numFmtId="39" fontId="1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 vertical="center" indent="5"/>
    </xf>
    <xf numFmtId="0" fontId="1" fillId="2" borderId="0" xfId="0" applyFont="1" applyFill="1" applyAlignment="1">
      <alignment vertical="center"/>
    </xf>
    <xf numFmtId="40" fontId="1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/>
    </xf>
    <xf numFmtId="0" fontId="0" fillId="2" borderId="19" xfId="0" applyFont="1" applyFill="1" applyBorder="1"/>
    <xf numFmtId="0" fontId="2" fillId="2" borderId="12" xfId="0" applyFont="1" applyFill="1" applyBorder="1"/>
    <xf numFmtId="44" fontId="3" fillId="2" borderId="9" xfId="0" applyNumberFormat="1" applyFont="1" applyFill="1" applyBorder="1" applyAlignment="1">
      <alignment horizontal="center" wrapText="1"/>
    </xf>
    <xf numFmtId="44" fontId="3" fillId="2" borderId="10" xfId="0" applyNumberFormat="1" applyFont="1" applyFill="1" applyBorder="1" applyAlignment="1">
      <alignment horizontal="center" wrapText="1"/>
    </xf>
    <xf numFmtId="44" fontId="3" fillId="2" borderId="11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2" xfId="0" applyFont="1" applyFill="1" applyBorder="1"/>
    <xf numFmtId="44" fontId="3" fillId="2" borderId="20" xfId="0" applyNumberFormat="1" applyFont="1" applyFill="1" applyBorder="1"/>
    <xf numFmtId="44" fontId="2" fillId="2" borderId="1" xfId="0" applyNumberFormat="1" applyFont="1" applyFill="1" applyBorder="1"/>
    <xf numFmtId="44" fontId="2" fillId="2" borderId="22" xfId="0" applyNumberFormat="1" applyFont="1" applyFill="1" applyBorder="1"/>
    <xf numFmtId="44" fontId="2" fillId="2" borderId="5" xfId="0" applyNumberFormat="1" applyFont="1" applyFill="1" applyBorder="1"/>
    <xf numFmtId="0" fontId="2" fillId="2" borderId="0" xfId="0" applyFont="1" applyFill="1" applyBorder="1"/>
    <xf numFmtId="44" fontId="2" fillId="2" borderId="20" xfId="0" applyNumberFormat="1" applyFont="1" applyFill="1" applyBorder="1"/>
    <xf numFmtId="44" fontId="2" fillId="2" borderId="4" xfId="0" applyNumberFormat="1" applyFont="1" applyFill="1" applyBorder="1"/>
    <xf numFmtId="0" fontId="2" fillId="2" borderId="1" xfId="0" applyFont="1" applyFill="1" applyBorder="1"/>
    <xf numFmtId="0" fontId="2" fillId="2" borderId="5" xfId="0" applyFont="1" applyFill="1" applyBorder="1"/>
    <xf numFmtId="0" fontId="4" fillId="3" borderId="2" xfId="0" applyFont="1" applyFill="1" applyBorder="1" applyAlignment="1">
      <alignment horizontal="right"/>
    </xf>
    <xf numFmtId="44" fontId="2" fillId="3" borderId="20" xfId="0" applyNumberFormat="1" applyFont="1" applyFill="1" applyBorder="1" applyAlignment="1">
      <alignment horizontal="left"/>
    </xf>
    <xf numFmtId="44" fontId="2" fillId="3" borderId="1" xfId="0" applyNumberFormat="1" applyFont="1" applyFill="1" applyBorder="1"/>
    <xf numFmtId="44" fontId="2" fillId="3" borderId="22" xfId="0" applyNumberFormat="1" applyFont="1" applyFill="1" applyBorder="1"/>
    <xf numFmtId="44" fontId="2" fillId="3" borderId="5" xfId="0" applyNumberFormat="1" applyFont="1" applyFill="1" applyBorder="1"/>
    <xf numFmtId="0" fontId="2" fillId="3" borderId="0" xfId="0" applyFont="1" applyFill="1" applyBorder="1"/>
    <xf numFmtId="44" fontId="2" fillId="3" borderId="20" xfId="0" applyNumberFormat="1" applyFont="1" applyFill="1" applyBorder="1"/>
    <xf numFmtId="44" fontId="2" fillId="3" borderId="4" xfId="0" applyNumberFormat="1" applyFont="1" applyFill="1" applyBorder="1"/>
    <xf numFmtId="0" fontId="4" fillId="3" borderId="26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44" fontId="3" fillId="3" borderId="20" xfId="0" applyNumberFormat="1" applyFont="1" applyFill="1" applyBorder="1" applyAlignment="1">
      <alignment horizontal="left"/>
    </xf>
    <xf numFmtId="44" fontId="3" fillId="3" borderId="1" xfId="0" applyNumberFormat="1" applyFont="1" applyFill="1" applyBorder="1"/>
    <xf numFmtId="44" fontId="3" fillId="3" borderId="22" xfId="0" applyNumberFormat="1" applyFont="1" applyFill="1" applyBorder="1"/>
    <xf numFmtId="44" fontId="3" fillId="3" borderId="5" xfId="0" applyNumberFormat="1" applyFont="1" applyFill="1" applyBorder="1"/>
    <xf numFmtId="0" fontId="3" fillId="3" borderId="25" xfId="0" applyFont="1" applyFill="1" applyBorder="1"/>
    <xf numFmtId="44" fontId="3" fillId="3" borderId="4" xfId="0" applyNumberFormat="1" applyFont="1" applyFill="1" applyBorder="1"/>
    <xf numFmtId="0" fontId="3" fillId="3" borderId="0" xfId="0" applyFont="1" applyFill="1" applyBorder="1"/>
    <xf numFmtId="0" fontId="3" fillId="2" borderId="0" xfId="0" applyFont="1" applyFill="1"/>
    <xf numFmtId="0" fontId="2" fillId="2" borderId="2" xfId="0" applyFont="1" applyFill="1" applyBorder="1"/>
    <xf numFmtId="0" fontId="2" fillId="3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4" fontId="2" fillId="2" borderId="20" xfId="0" applyNumberFormat="1" applyFont="1" applyFill="1" applyBorder="1" applyAlignment="1">
      <alignment horizontal="left"/>
    </xf>
    <xf numFmtId="44" fontId="3" fillId="3" borderId="20" xfId="0" applyNumberFormat="1" applyFont="1" applyFill="1" applyBorder="1"/>
    <xf numFmtId="44" fontId="3" fillId="2" borderId="2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4" fontId="2" fillId="2" borderId="20" xfId="0" applyNumberFormat="1" applyFont="1" applyFill="1" applyBorder="1" applyAlignment="1">
      <alignment horizontal="right"/>
    </xf>
    <xf numFmtId="44" fontId="3" fillId="3" borderId="1" xfId="0" applyNumberFormat="1" applyFont="1" applyFill="1" applyBorder="1" applyAlignment="1">
      <alignment horizontal="left"/>
    </xf>
    <xf numFmtId="44" fontId="3" fillId="3" borderId="23" xfId="0" applyNumberFormat="1" applyFont="1" applyFill="1" applyBorder="1" applyAlignment="1">
      <alignment horizontal="left"/>
    </xf>
    <xf numFmtId="44" fontId="3" fillId="2" borderId="1" xfId="0" applyNumberFormat="1" applyFont="1" applyFill="1" applyBorder="1"/>
    <xf numFmtId="44" fontId="3" fillId="2" borderId="22" xfId="0" applyNumberFormat="1" applyFont="1" applyFill="1" applyBorder="1"/>
    <xf numFmtId="44" fontId="3" fillId="2" borderId="5" xfId="0" applyNumberFormat="1" applyFont="1" applyFill="1" applyBorder="1"/>
    <xf numFmtId="0" fontId="3" fillId="2" borderId="0" xfId="0" applyFont="1" applyFill="1" applyBorder="1"/>
    <xf numFmtId="44" fontId="3" fillId="2" borderId="4" xfId="0" applyNumberFormat="1" applyFont="1" applyFill="1" applyBorder="1"/>
    <xf numFmtId="44" fontId="2" fillId="2" borderId="0" xfId="0" applyNumberFormat="1" applyFont="1" applyFill="1" applyBorder="1"/>
    <xf numFmtId="44" fontId="3" fillId="3" borderId="22" xfId="0" applyNumberFormat="1" applyFont="1" applyFill="1" applyBorder="1" applyAlignment="1">
      <alignment horizontal="left"/>
    </xf>
    <xf numFmtId="44" fontId="3" fillId="3" borderId="4" xfId="0" applyNumberFormat="1" applyFont="1" applyFill="1" applyBorder="1" applyAlignment="1">
      <alignment horizontal="left"/>
    </xf>
    <xf numFmtId="44" fontId="3" fillId="3" borderId="2" xfId="0" applyNumberFormat="1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22" xfId="0" applyFont="1" applyFill="1" applyBorder="1"/>
    <xf numFmtId="0" fontId="3" fillId="2" borderId="5" xfId="0" applyFont="1" applyFill="1" applyBorder="1"/>
    <xf numFmtId="0" fontId="3" fillId="2" borderId="20" xfId="0" applyFont="1" applyFill="1" applyBorder="1"/>
    <xf numFmtId="0" fontId="3" fillId="2" borderId="4" xfId="0" applyFont="1" applyFill="1" applyBorder="1"/>
    <xf numFmtId="0" fontId="3" fillId="3" borderId="2" xfId="0" applyFont="1" applyFill="1" applyBorder="1"/>
    <xf numFmtId="0" fontId="3" fillId="2" borderId="3" xfId="0" applyFont="1" applyFill="1" applyBorder="1" applyAlignment="1">
      <alignment horizontal="left"/>
    </xf>
    <xf numFmtId="44" fontId="3" fillId="2" borderId="21" xfId="0" applyNumberFormat="1" applyFont="1" applyFill="1" applyBorder="1" applyAlignment="1">
      <alignment horizontal="left"/>
    </xf>
    <xf numFmtId="44" fontId="3" fillId="2" borderId="7" xfId="0" applyNumberFormat="1" applyFont="1" applyFill="1" applyBorder="1" applyAlignment="1">
      <alignment horizontal="left"/>
    </xf>
    <xf numFmtId="44" fontId="3" fillId="2" borderId="24" xfId="0" applyNumberFormat="1" applyFont="1" applyFill="1" applyBorder="1" applyAlignment="1">
      <alignment horizontal="left"/>
    </xf>
    <xf numFmtId="44" fontId="3" fillId="2" borderId="8" xfId="0" applyNumberFormat="1" applyFont="1" applyFill="1" applyBorder="1"/>
    <xf numFmtId="44" fontId="3" fillId="2" borderId="6" xfId="0" applyNumberFormat="1" applyFont="1" applyFill="1" applyBorder="1"/>
    <xf numFmtId="44" fontId="3" fillId="2" borderId="7" xfId="0" applyNumberFormat="1" applyFont="1" applyFill="1" applyBorder="1"/>
    <xf numFmtId="44" fontId="2" fillId="2" borderId="0" xfId="0" applyNumberFormat="1" applyFont="1" applyFill="1"/>
    <xf numFmtId="0" fontId="2" fillId="2" borderId="13" xfId="0" applyFont="1" applyFill="1" applyBorder="1"/>
    <xf numFmtId="44" fontId="2" fillId="2" borderId="14" xfId="0" applyNumberFormat="1" applyFont="1" applyFill="1" applyBorder="1"/>
    <xf numFmtId="44" fontId="2" fillId="2" borderId="15" xfId="0" applyNumberFormat="1" applyFont="1" applyFill="1" applyBorder="1"/>
    <xf numFmtId="0" fontId="2" fillId="2" borderId="16" xfId="0" applyFont="1" applyFill="1" applyBorder="1"/>
    <xf numFmtId="44" fontId="2" fillId="2" borderId="17" xfId="0" applyNumberFormat="1" applyFont="1" applyFill="1" applyBorder="1"/>
    <xf numFmtId="44" fontId="2" fillId="2" borderId="18" xfId="0" applyNumberFormat="1" applyFont="1" applyFill="1" applyBorder="1"/>
    <xf numFmtId="0" fontId="0" fillId="0" borderId="0" xfId="0" applyAlignment="1">
      <alignment horizontal="center"/>
    </xf>
    <xf numFmtId="44" fontId="3" fillId="2" borderId="1" xfId="0" applyNumberFormat="1" applyFont="1" applyFill="1" applyBorder="1" applyAlignment="1">
      <alignment horizontal="left"/>
    </xf>
    <xf numFmtId="44" fontId="3" fillId="2" borderId="22" xfId="0" applyNumberFormat="1" applyFont="1" applyFill="1" applyBorder="1" applyAlignment="1">
      <alignment horizontal="left"/>
    </xf>
    <xf numFmtId="44" fontId="3" fillId="2" borderId="4" xfId="0" applyNumberFormat="1" applyFont="1" applyFill="1" applyBorder="1" applyAlignment="1">
      <alignment horizontal="left"/>
    </xf>
    <xf numFmtId="44" fontId="3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right" wrapText="1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tabSelected="1" zoomScaleNormal="100"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A24" sqref="A24:N24"/>
    </sheetView>
  </sheetViews>
  <sheetFormatPr defaultColWidth="9.140625" defaultRowHeight="31.5" x14ac:dyDescent="0.5"/>
  <cols>
    <col min="1" max="1" width="91" style="16" customWidth="1"/>
    <col min="2" max="5" width="43.5703125" style="78" customWidth="1"/>
    <col min="6" max="6" width="16" style="16" customWidth="1"/>
    <col min="7" max="10" width="43.5703125" style="78" customWidth="1"/>
    <col min="11" max="11" width="16" style="22" customWidth="1"/>
    <col min="12" max="12" width="43.5703125" style="78" customWidth="1"/>
    <col min="13" max="14" width="43.5703125" style="16" customWidth="1"/>
    <col min="15" max="16384" width="9.140625" style="16"/>
  </cols>
  <sheetData>
    <row r="1" spans="1:14" ht="63" x14ac:dyDescent="0.5">
      <c r="A1" s="11"/>
      <c r="B1" s="12" t="s">
        <v>54</v>
      </c>
      <c r="C1" s="13" t="s">
        <v>114</v>
      </c>
      <c r="D1" s="13" t="s">
        <v>3</v>
      </c>
      <c r="E1" s="14" t="s">
        <v>2</v>
      </c>
      <c r="F1" s="15"/>
      <c r="G1" s="12" t="s">
        <v>55</v>
      </c>
      <c r="H1" s="13" t="s">
        <v>115</v>
      </c>
      <c r="I1" s="13" t="s">
        <v>4</v>
      </c>
      <c r="J1" s="14" t="s">
        <v>2</v>
      </c>
      <c r="K1" s="15"/>
      <c r="L1" s="12" t="s">
        <v>6</v>
      </c>
      <c r="M1" s="13" t="s">
        <v>7</v>
      </c>
      <c r="N1" s="14" t="s">
        <v>2</v>
      </c>
    </row>
    <row r="2" spans="1:14" x14ac:dyDescent="0.5">
      <c r="A2" s="17" t="s">
        <v>0</v>
      </c>
      <c r="B2" s="18"/>
      <c r="C2" s="19"/>
      <c r="D2" s="20"/>
      <c r="E2" s="21"/>
      <c r="F2" s="22"/>
      <c r="G2" s="23"/>
      <c r="H2" s="19"/>
      <c r="I2" s="20"/>
      <c r="J2" s="21"/>
      <c r="L2" s="24"/>
      <c r="M2" s="25"/>
      <c r="N2" s="26"/>
    </row>
    <row r="3" spans="1:14" x14ac:dyDescent="0.5">
      <c r="A3" s="27" t="s">
        <v>93</v>
      </c>
      <c r="B3" s="28">
        <v>2.5</v>
      </c>
      <c r="C3" s="29">
        <v>292.5</v>
      </c>
      <c r="D3" s="30">
        <v>315</v>
      </c>
      <c r="E3" s="31">
        <f>SUM(C3,-D3)</f>
        <v>-22.5</v>
      </c>
      <c r="F3" s="32"/>
      <c r="G3" s="33">
        <v>0</v>
      </c>
      <c r="H3" s="29">
        <v>0</v>
      </c>
      <c r="I3" s="30">
        <v>0</v>
      </c>
      <c r="J3" s="31">
        <f>SUM(H3,-I3)</f>
        <v>0</v>
      </c>
      <c r="K3" s="32"/>
      <c r="L3" s="34">
        <f>SUM(C3,-H3)</f>
        <v>292.5</v>
      </c>
      <c r="M3" s="29">
        <f>SUM(D3,-I3)</f>
        <v>315</v>
      </c>
      <c r="N3" s="31">
        <f>SUM(E3,-J3)</f>
        <v>-22.5</v>
      </c>
    </row>
    <row r="4" spans="1:14" x14ac:dyDescent="0.5">
      <c r="A4" s="27" t="s">
        <v>94</v>
      </c>
      <c r="B4" s="28">
        <v>3</v>
      </c>
      <c r="C4" s="29">
        <v>351</v>
      </c>
      <c r="D4" s="30">
        <v>378</v>
      </c>
      <c r="E4" s="31">
        <f t="shared" ref="E4:E6" si="0">SUM(C4,-D4)</f>
        <v>-27</v>
      </c>
      <c r="F4" s="32"/>
      <c r="G4" s="28">
        <v>0</v>
      </c>
      <c r="H4" s="29">
        <v>351</v>
      </c>
      <c r="I4" s="30">
        <v>378</v>
      </c>
      <c r="J4" s="31">
        <f t="shared" ref="J4:J5" si="1">SUM(H4,-I4)</f>
        <v>-27</v>
      </c>
      <c r="K4" s="32"/>
      <c r="L4" s="34">
        <f t="shared" ref="L4:L6" si="2">SUM(C4,-H4)</f>
        <v>0</v>
      </c>
      <c r="M4" s="29">
        <f t="shared" ref="M4:M5" si="3">SUM(D4,-I4)</f>
        <v>0</v>
      </c>
      <c r="N4" s="31">
        <f t="shared" ref="N4:N6" si="4">SUM(E4,-J4)</f>
        <v>0</v>
      </c>
    </row>
    <row r="5" spans="1:14" x14ac:dyDescent="0.5">
      <c r="A5" s="35" t="s">
        <v>95</v>
      </c>
      <c r="B5" s="28">
        <v>4.5</v>
      </c>
      <c r="C5" s="29">
        <v>526.5</v>
      </c>
      <c r="D5" s="30">
        <v>567</v>
      </c>
      <c r="E5" s="31">
        <f t="shared" si="0"/>
        <v>-40.5</v>
      </c>
      <c r="F5" s="32"/>
      <c r="G5" s="28">
        <v>0</v>
      </c>
      <c r="H5" s="29">
        <v>526.5</v>
      </c>
      <c r="I5" s="30">
        <v>567</v>
      </c>
      <c r="J5" s="31">
        <f t="shared" si="1"/>
        <v>-40.5</v>
      </c>
      <c r="K5" s="32"/>
      <c r="L5" s="34">
        <f t="shared" si="2"/>
        <v>0</v>
      </c>
      <c r="M5" s="29">
        <f t="shared" si="3"/>
        <v>0</v>
      </c>
      <c r="N5" s="31">
        <f t="shared" si="4"/>
        <v>0</v>
      </c>
    </row>
    <row r="6" spans="1:14" s="44" customFormat="1" x14ac:dyDescent="0.5">
      <c r="A6" s="36" t="s">
        <v>5</v>
      </c>
      <c r="B6" s="37">
        <f>SUM(B3:B5)</f>
        <v>10</v>
      </c>
      <c r="C6" s="38">
        <f>SUM(C3:C5)</f>
        <v>1170</v>
      </c>
      <c r="D6" s="39">
        <f>SUM(D3:D5)</f>
        <v>1260</v>
      </c>
      <c r="E6" s="40">
        <f t="shared" si="0"/>
        <v>-90</v>
      </c>
      <c r="F6" s="41"/>
      <c r="G6" s="42">
        <f>SUM(G3:G5)</f>
        <v>0</v>
      </c>
      <c r="H6" s="38">
        <f>SUM(H3:H5)</f>
        <v>877.5</v>
      </c>
      <c r="I6" s="39">
        <f>SUM(I3:I5)</f>
        <v>945</v>
      </c>
      <c r="J6" s="40">
        <f>SUM(H6,-I6)</f>
        <v>-67.5</v>
      </c>
      <c r="K6" s="43"/>
      <c r="L6" s="42">
        <f t="shared" si="2"/>
        <v>292.5</v>
      </c>
      <c r="M6" s="38">
        <f>SUM(D6,-I6)</f>
        <v>315</v>
      </c>
      <c r="N6" s="40">
        <f t="shared" si="4"/>
        <v>-22.5</v>
      </c>
    </row>
    <row r="7" spans="1:14" x14ac:dyDescent="0.5">
      <c r="A7" s="45"/>
      <c r="B7" s="23"/>
      <c r="C7" s="19"/>
      <c r="D7" s="20"/>
      <c r="E7" s="21"/>
      <c r="F7" s="22"/>
      <c r="G7" s="23"/>
      <c r="H7" s="19"/>
      <c r="I7" s="20"/>
      <c r="J7" s="21"/>
      <c r="L7" s="24"/>
      <c r="M7" s="25"/>
      <c r="N7" s="26"/>
    </row>
    <row r="8" spans="1:14" x14ac:dyDescent="0.5">
      <c r="A8" s="17" t="s">
        <v>8</v>
      </c>
      <c r="B8" s="18"/>
      <c r="C8" s="19"/>
      <c r="D8" s="20"/>
      <c r="E8" s="21"/>
      <c r="F8" s="22"/>
      <c r="G8" s="23"/>
      <c r="H8" s="19"/>
      <c r="I8" s="20"/>
      <c r="J8" s="21"/>
      <c r="L8" s="24"/>
      <c r="M8" s="25"/>
      <c r="N8" s="26"/>
    </row>
    <row r="9" spans="1:14" x14ac:dyDescent="0.5">
      <c r="A9" s="46" t="s">
        <v>18</v>
      </c>
      <c r="B9" s="28">
        <v>6055.33</v>
      </c>
      <c r="C9" s="29">
        <v>6055.33</v>
      </c>
      <c r="D9" s="30">
        <v>12500</v>
      </c>
      <c r="E9" s="31">
        <f t="shared" ref="E9:E14" si="5">SUM(C9,-D9)</f>
        <v>-6444.67</v>
      </c>
      <c r="F9" s="32"/>
      <c r="G9" s="33">
        <v>0</v>
      </c>
      <c r="H9" s="29">
        <v>100.01</v>
      </c>
      <c r="I9" s="30">
        <v>12250</v>
      </c>
      <c r="J9" s="31">
        <f t="shared" ref="J9:J14" si="6">SUM(H9,-I9)</f>
        <v>-12149.99</v>
      </c>
      <c r="K9" s="32"/>
      <c r="L9" s="34">
        <f t="shared" ref="L9:L16" si="7">SUM(C9,-H9)</f>
        <v>5955.32</v>
      </c>
      <c r="M9" s="29">
        <f t="shared" ref="M9:M15" si="8">SUM(D9,-I9)</f>
        <v>250</v>
      </c>
      <c r="N9" s="31">
        <f t="shared" ref="N9:N16" si="9">SUM(E9,-J9)</f>
        <v>5705.32</v>
      </c>
    </row>
    <row r="10" spans="1:14" x14ac:dyDescent="0.5">
      <c r="A10" s="46" t="s">
        <v>97</v>
      </c>
      <c r="B10" s="28">
        <v>5</v>
      </c>
      <c r="C10" s="29">
        <v>1783</v>
      </c>
      <c r="D10" s="30">
        <v>0</v>
      </c>
      <c r="E10" s="31">
        <f t="shared" si="5"/>
        <v>1783</v>
      </c>
      <c r="F10" s="32"/>
      <c r="G10" s="33">
        <v>0</v>
      </c>
      <c r="H10" s="29">
        <v>0</v>
      </c>
      <c r="I10" s="30">
        <v>0</v>
      </c>
      <c r="J10" s="31">
        <f t="shared" si="6"/>
        <v>0</v>
      </c>
      <c r="K10" s="32"/>
      <c r="L10" s="34">
        <f t="shared" si="7"/>
        <v>1783</v>
      </c>
      <c r="M10" s="29">
        <f t="shared" si="8"/>
        <v>0</v>
      </c>
      <c r="N10" s="31">
        <f t="shared" si="9"/>
        <v>1783</v>
      </c>
    </row>
    <row r="11" spans="1:14" x14ac:dyDescent="0.5">
      <c r="A11" s="46" t="s">
        <v>45</v>
      </c>
      <c r="B11" s="28">
        <v>0</v>
      </c>
      <c r="C11" s="29">
        <v>6826</v>
      </c>
      <c r="D11" s="30">
        <v>17800</v>
      </c>
      <c r="E11" s="31">
        <f t="shared" si="5"/>
        <v>-10974</v>
      </c>
      <c r="F11" s="32"/>
      <c r="G11" s="33">
        <v>30</v>
      </c>
      <c r="H11" s="29">
        <v>2408.29</v>
      </c>
      <c r="I11" s="30">
        <v>10600</v>
      </c>
      <c r="J11" s="31">
        <f t="shared" si="6"/>
        <v>-8191.71</v>
      </c>
      <c r="K11" s="32"/>
      <c r="L11" s="34">
        <f t="shared" si="7"/>
        <v>4417.71</v>
      </c>
      <c r="M11" s="29">
        <f t="shared" si="8"/>
        <v>7200</v>
      </c>
      <c r="N11" s="31">
        <f t="shared" si="9"/>
        <v>-2782.29</v>
      </c>
    </row>
    <row r="12" spans="1:14" x14ac:dyDescent="0.5">
      <c r="A12" s="47" t="s">
        <v>46</v>
      </c>
      <c r="B12" s="48">
        <v>0</v>
      </c>
      <c r="C12" s="19">
        <v>0</v>
      </c>
      <c r="D12" s="20">
        <v>0</v>
      </c>
      <c r="E12" s="21">
        <f t="shared" si="5"/>
        <v>0</v>
      </c>
      <c r="F12" s="22"/>
      <c r="G12" s="23">
        <v>0</v>
      </c>
      <c r="H12" s="19">
        <v>0</v>
      </c>
      <c r="I12" s="20">
        <v>0</v>
      </c>
      <c r="J12" s="21">
        <f t="shared" si="6"/>
        <v>0</v>
      </c>
      <c r="L12" s="24">
        <f t="shared" si="7"/>
        <v>0</v>
      </c>
      <c r="M12" s="19">
        <f t="shared" si="8"/>
        <v>0</v>
      </c>
      <c r="N12" s="21">
        <f t="shared" si="9"/>
        <v>0</v>
      </c>
    </row>
    <row r="13" spans="1:14" x14ac:dyDescent="0.5">
      <c r="A13" s="46" t="s">
        <v>44</v>
      </c>
      <c r="B13" s="28">
        <v>183</v>
      </c>
      <c r="C13" s="29">
        <v>2191.5</v>
      </c>
      <c r="D13" s="30">
        <v>660</v>
      </c>
      <c r="E13" s="31">
        <f t="shared" si="5"/>
        <v>1531.5</v>
      </c>
      <c r="F13" s="32"/>
      <c r="G13" s="33">
        <v>0</v>
      </c>
      <c r="H13" s="29">
        <v>1150.5</v>
      </c>
      <c r="I13" s="30">
        <v>500</v>
      </c>
      <c r="J13" s="31">
        <f t="shared" si="6"/>
        <v>650.5</v>
      </c>
      <c r="K13" s="32"/>
      <c r="L13" s="34">
        <f t="shared" si="7"/>
        <v>1041</v>
      </c>
      <c r="M13" s="29">
        <f t="shared" si="8"/>
        <v>160</v>
      </c>
      <c r="N13" s="31">
        <f t="shared" si="9"/>
        <v>881</v>
      </c>
    </row>
    <row r="14" spans="1:14" x14ac:dyDescent="0.5">
      <c r="A14" s="47" t="s">
        <v>21</v>
      </c>
      <c r="B14" s="48">
        <v>0</v>
      </c>
      <c r="C14" s="19">
        <v>0</v>
      </c>
      <c r="D14" s="20">
        <v>100</v>
      </c>
      <c r="E14" s="21">
        <f t="shared" si="5"/>
        <v>-100</v>
      </c>
      <c r="F14" s="22"/>
      <c r="G14" s="23">
        <v>0</v>
      </c>
      <c r="H14" s="19">
        <v>0</v>
      </c>
      <c r="I14" s="20">
        <v>0</v>
      </c>
      <c r="J14" s="21">
        <f t="shared" si="6"/>
        <v>0</v>
      </c>
      <c r="L14" s="24">
        <f t="shared" si="7"/>
        <v>0</v>
      </c>
      <c r="M14" s="19">
        <f t="shared" si="8"/>
        <v>100</v>
      </c>
      <c r="N14" s="21">
        <f t="shared" si="9"/>
        <v>-100</v>
      </c>
    </row>
    <row r="15" spans="1:14" s="44" customFormat="1" x14ac:dyDescent="0.5">
      <c r="A15" s="47" t="s">
        <v>10</v>
      </c>
      <c r="B15" s="48">
        <v>0</v>
      </c>
      <c r="C15" s="19">
        <v>440</v>
      </c>
      <c r="D15" s="20">
        <v>0</v>
      </c>
      <c r="E15" s="21">
        <f>SUM(C15,-D15)</f>
        <v>440</v>
      </c>
      <c r="F15" s="58"/>
      <c r="G15" s="23">
        <v>0</v>
      </c>
      <c r="H15" s="19">
        <v>411.26</v>
      </c>
      <c r="I15" s="20">
        <v>0</v>
      </c>
      <c r="J15" s="21">
        <f>SUM(H15,-I15)</f>
        <v>411.26</v>
      </c>
      <c r="K15" s="58"/>
      <c r="L15" s="24">
        <f t="shared" si="7"/>
        <v>28.740000000000009</v>
      </c>
      <c r="M15" s="19">
        <f t="shared" si="8"/>
        <v>0</v>
      </c>
      <c r="N15" s="21">
        <f t="shared" si="9"/>
        <v>28.740000000000009</v>
      </c>
    </row>
    <row r="16" spans="1:14" x14ac:dyDescent="0.5">
      <c r="A16" s="36" t="s">
        <v>12</v>
      </c>
      <c r="B16" s="37">
        <f>SUM(B9:B15)</f>
        <v>6243.33</v>
      </c>
      <c r="C16" s="38">
        <f>SUM(C9:C15)</f>
        <v>17295.830000000002</v>
      </c>
      <c r="D16" s="39">
        <f>SUM(D9:D15)</f>
        <v>31060</v>
      </c>
      <c r="E16" s="40">
        <f>SUM(C16,-D16)</f>
        <v>-13764.169999999998</v>
      </c>
      <c r="F16" s="32"/>
      <c r="G16" s="49">
        <f>SUM(G9:G15)</f>
        <v>30</v>
      </c>
      <c r="H16" s="38">
        <f>SUM(H9:H15)</f>
        <v>4070.0600000000004</v>
      </c>
      <c r="I16" s="39">
        <f>SUM(I9:I15)</f>
        <v>23350</v>
      </c>
      <c r="J16" s="40">
        <f>SUM(H16,-I16)</f>
        <v>-19279.939999999999</v>
      </c>
      <c r="K16" s="32"/>
      <c r="L16" s="42">
        <f t="shared" si="7"/>
        <v>13225.77</v>
      </c>
      <c r="M16" s="38">
        <f>SUM(D16,-I16)</f>
        <v>7710</v>
      </c>
      <c r="N16" s="40">
        <f t="shared" si="9"/>
        <v>5515.77</v>
      </c>
    </row>
    <row r="17" spans="1:14" x14ac:dyDescent="0.5">
      <c r="A17" s="45"/>
      <c r="B17" s="50"/>
      <c r="C17" s="19"/>
      <c r="D17" s="20"/>
      <c r="E17" s="21"/>
      <c r="F17" s="22"/>
      <c r="G17" s="23"/>
      <c r="H17" s="19"/>
      <c r="I17" s="20"/>
      <c r="J17" s="21"/>
      <c r="L17" s="24"/>
      <c r="M17" s="25"/>
      <c r="N17" s="26"/>
    </row>
    <row r="18" spans="1:14" x14ac:dyDescent="0.5">
      <c r="A18" s="51" t="s">
        <v>13</v>
      </c>
      <c r="B18" s="52"/>
      <c r="C18" s="19"/>
      <c r="D18" s="20"/>
      <c r="E18" s="21"/>
      <c r="F18" s="22"/>
      <c r="G18" s="23"/>
      <c r="H18" s="19"/>
      <c r="I18" s="20"/>
      <c r="J18" s="21"/>
      <c r="L18" s="24"/>
      <c r="M18" s="19"/>
      <c r="N18" s="21"/>
    </row>
    <row r="19" spans="1:14" x14ac:dyDescent="0.5">
      <c r="A19" s="46" t="s">
        <v>11</v>
      </c>
      <c r="B19" s="28">
        <v>0</v>
      </c>
      <c r="C19" s="29">
        <v>0</v>
      </c>
      <c r="D19" s="30">
        <v>900</v>
      </c>
      <c r="E19" s="31">
        <f>SUM(C19,-D19)</f>
        <v>-900</v>
      </c>
      <c r="F19" s="32"/>
      <c r="G19" s="33">
        <v>72.05</v>
      </c>
      <c r="H19" s="29">
        <v>72.05</v>
      </c>
      <c r="I19" s="30">
        <v>150</v>
      </c>
      <c r="J19" s="31">
        <f>SUM(H19,-I19)</f>
        <v>-77.95</v>
      </c>
      <c r="K19" s="32"/>
      <c r="L19" s="34">
        <f>SUM(C19,-H19)</f>
        <v>-72.05</v>
      </c>
      <c r="M19" s="29">
        <f>SUM(D19,-I19)</f>
        <v>750</v>
      </c>
      <c r="N19" s="31">
        <f>SUM(E19,-J19)</f>
        <v>-822.05</v>
      </c>
    </row>
    <row r="20" spans="1:14" x14ac:dyDescent="0.5">
      <c r="A20" s="47" t="s">
        <v>57</v>
      </c>
      <c r="B20" s="48">
        <v>0</v>
      </c>
      <c r="C20" s="19">
        <v>0</v>
      </c>
      <c r="D20" s="20">
        <v>350</v>
      </c>
      <c r="E20" s="21">
        <f t="shared" ref="E20:E24" si="10">SUM(C20,-D20)</f>
        <v>-350</v>
      </c>
      <c r="F20" s="22"/>
      <c r="G20" s="23">
        <v>0</v>
      </c>
      <c r="H20" s="19">
        <v>0</v>
      </c>
      <c r="I20" s="20">
        <v>0</v>
      </c>
      <c r="J20" s="21">
        <f t="shared" ref="J20:J24" si="11">SUM(H20,-I20)</f>
        <v>0</v>
      </c>
      <c r="L20" s="24">
        <f t="shared" ref="L20:L24" si="12">SUM(C20,-H20)</f>
        <v>0</v>
      </c>
      <c r="M20" s="19">
        <f t="shared" ref="M20:M24" si="13">SUM(D20,-I20)</f>
        <v>350</v>
      </c>
      <c r="N20" s="21">
        <f t="shared" ref="N20:N24" si="14">SUM(E20,-J20)</f>
        <v>-350</v>
      </c>
    </row>
    <row r="21" spans="1:14" x14ac:dyDescent="0.5">
      <c r="A21" s="46" t="s">
        <v>41</v>
      </c>
      <c r="B21" s="28">
        <v>275.52</v>
      </c>
      <c r="C21" s="29">
        <v>275.52</v>
      </c>
      <c r="D21" s="30">
        <v>450</v>
      </c>
      <c r="E21" s="31">
        <f t="shared" si="10"/>
        <v>-174.48000000000002</v>
      </c>
      <c r="F21" s="32"/>
      <c r="G21" s="33">
        <v>0</v>
      </c>
      <c r="H21" s="29">
        <v>0</v>
      </c>
      <c r="I21" s="30">
        <v>0</v>
      </c>
      <c r="J21" s="31">
        <f t="shared" si="11"/>
        <v>0</v>
      </c>
      <c r="K21" s="32"/>
      <c r="L21" s="34">
        <f t="shared" si="12"/>
        <v>275.52</v>
      </c>
      <c r="M21" s="29">
        <f t="shared" si="13"/>
        <v>450</v>
      </c>
      <c r="N21" s="31">
        <f t="shared" si="14"/>
        <v>-174.48000000000002</v>
      </c>
    </row>
    <row r="22" spans="1:14" x14ac:dyDescent="0.5">
      <c r="A22" s="47" t="s">
        <v>14</v>
      </c>
      <c r="B22" s="48">
        <v>0</v>
      </c>
      <c r="C22" s="19">
        <v>0</v>
      </c>
      <c r="D22" s="20">
        <v>330</v>
      </c>
      <c r="E22" s="21">
        <f t="shared" si="10"/>
        <v>-330</v>
      </c>
      <c r="F22" s="22"/>
      <c r="G22" s="23">
        <v>0</v>
      </c>
      <c r="H22" s="19">
        <v>0</v>
      </c>
      <c r="I22" s="20">
        <v>0</v>
      </c>
      <c r="J22" s="21">
        <f t="shared" si="11"/>
        <v>0</v>
      </c>
      <c r="L22" s="24">
        <f t="shared" si="12"/>
        <v>0</v>
      </c>
      <c r="M22" s="19">
        <f t="shared" si="13"/>
        <v>330</v>
      </c>
      <c r="N22" s="21">
        <f t="shared" si="14"/>
        <v>-330</v>
      </c>
    </row>
    <row r="23" spans="1:14" x14ac:dyDescent="0.5">
      <c r="A23" s="47" t="s">
        <v>75</v>
      </c>
      <c r="B23" s="48">
        <v>0</v>
      </c>
      <c r="C23" s="19">
        <v>144</v>
      </c>
      <c r="D23" s="20">
        <v>100</v>
      </c>
      <c r="E23" s="21">
        <f t="shared" ref="E23" si="15">SUM(C23,-D23)</f>
        <v>44</v>
      </c>
      <c r="F23" s="22"/>
      <c r="G23" s="23">
        <v>0</v>
      </c>
      <c r="H23" s="19">
        <v>0</v>
      </c>
      <c r="I23" s="20">
        <v>0</v>
      </c>
      <c r="J23" s="21">
        <f t="shared" ref="J23" si="16">SUM(H23,-I23)</f>
        <v>0</v>
      </c>
      <c r="L23" s="24">
        <f t="shared" ref="L23" si="17">SUM(C23,-H23)</f>
        <v>144</v>
      </c>
      <c r="M23" s="19">
        <f t="shared" ref="M23" si="18">SUM(D23,-I23)</f>
        <v>100</v>
      </c>
      <c r="N23" s="21">
        <f t="shared" ref="N23" si="19">SUM(E23,-J23)</f>
        <v>44</v>
      </c>
    </row>
    <row r="24" spans="1:14" s="44" customFormat="1" x14ac:dyDescent="0.5">
      <c r="A24" s="46" t="s">
        <v>15</v>
      </c>
      <c r="B24" s="28">
        <v>9.0500000000000007</v>
      </c>
      <c r="C24" s="29">
        <v>21.07</v>
      </c>
      <c r="D24" s="30">
        <v>0</v>
      </c>
      <c r="E24" s="31">
        <f t="shared" si="10"/>
        <v>21.07</v>
      </c>
      <c r="F24" s="32"/>
      <c r="G24" s="33">
        <v>0</v>
      </c>
      <c r="H24" s="29">
        <v>0</v>
      </c>
      <c r="I24" s="30">
        <v>0</v>
      </c>
      <c r="J24" s="31">
        <f t="shared" si="11"/>
        <v>0</v>
      </c>
      <c r="K24" s="32"/>
      <c r="L24" s="34">
        <f t="shared" si="12"/>
        <v>21.07</v>
      </c>
      <c r="M24" s="29">
        <f t="shared" si="13"/>
        <v>0</v>
      </c>
      <c r="N24" s="31">
        <f t="shared" si="14"/>
        <v>21.07</v>
      </c>
    </row>
    <row r="25" spans="1:14" s="44" customFormat="1" x14ac:dyDescent="0.5">
      <c r="A25" s="36" t="s">
        <v>16</v>
      </c>
      <c r="B25" s="37">
        <f>SUM(B19:B24)</f>
        <v>284.57</v>
      </c>
      <c r="C25" s="53">
        <f>SUM(C19:C24)</f>
        <v>440.59</v>
      </c>
      <c r="D25" s="38">
        <f>SUM(D19:D24)</f>
        <v>2130</v>
      </c>
      <c r="E25" s="40">
        <f>SUM(C25,-D25)</f>
        <v>-1689.41</v>
      </c>
      <c r="F25" s="43"/>
      <c r="G25" s="37">
        <f>SUM(G19:G24)</f>
        <v>72.05</v>
      </c>
      <c r="H25" s="53">
        <f>SUM(H19:H24)</f>
        <v>72.05</v>
      </c>
      <c r="I25" s="54">
        <f>SUM(I19:I24)</f>
        <v>150</v>
      </c>
      <c r="J25" s="40">
        <f>SUM(H25,-I25)</f>
        <v>-77.95</v>
      </c>
      <c r="K25" s="43"/>
      <c r="L25" s="42">
        <f>SUM(C25,-H25)</f>
        <v>368.53999999999996</v>
      </c>
      <c r="M25" s="38">
        <f>SUM(D25,-I25)</f>
        <v>1980</v>
      </c>
      <c r="N25" s="40">
        <f>SUM(E25,-J25)</f>
        <v>-1611.46</v>
      </c>
    </row>
    <row r="26" spans="1:14" s="44" customFormat="1" x14ac:dyDescent="0.5">
      <c r="A26" s="51"/>
      <c r="B26" s="50"/>
      <c r="C26" s="55"/>
      <c r="D26" s="56"/>
      <c r="E26" s="57"/>
      <c r="F26" s="58"/>
      <c r="G26" s="18"/>
      <c r="H26" s="55"/>
      <c r="I26" s="56"/>
      <c r="J26" s="57"/>
      <c r="K26" s="58"/>
      <c r="L26" s="59"/>
      <c r="M26" s="55"/>
      <c r="N26" s="57"/>
    </row>
    <row r="27" spans="1:14" x14ac:dyDescent="0.5">
      <c r="A27" s="51" t="s">
        <v>58</v>
      </c>
      <c r="B27" s="52"/>
      <c r="C27" s="19"/>
      <c r="D27" s="20"/>
      <c r="E27" s="21"/>
      <c r="F27" s="60"/>
      <c r="G27" s="23"/>
      <c r="H27" s="19"/>
      <c r="I27" s="20"/>
      <c r="J27" s="21"/>
      <c r="K27" s="60"/>
      <c r="L27" s="24"/>
      <c r="M27" s="19"/>
      <c r="N27" s="21"/>
    </row>
    <row r="28" spans="1:14" x14ac:dyDescent="0.5">
      <c r="A28" s="47" t="s">
        <v>76</v>
      </c>
      <c r="B28" s="48">
        <v>0</v>
      </c>
      <c r="C28" s="19">
        <v>0</v>
      </c>
      <c r="D28" s="20">
        <v>0</v>
      </c>
      <c r="E28" s="21">
        <f t="shared" ref="E28" si="20">SUM(C28,-D28)</f>
        <v>0</v>
      </c>
      <c r="F28" s="60"/>
      <c r="G28" s="23">
        <v>0</v>
      </c>
      <c r="H28" s="19">
        <v>0</v>
      </c>
      <c r="I28" s="20">
        <v>0</v>
      </c>
      <c r="J28" s="21">
        <f t="shared" ref="J28" si="21">SUM(H28,-I28)</f>
        <v>0</v>
      </c>
      <c r="K28" s="60"/>
      <c r="L28" s="24">
        <f t="shared" ref="L28" si="22">SUM(C28,-H28)</f>
        <v>0</v>
      </c>
      <c r="M28" s="19">
        <f t="shared" ref="M28" si="23">SUM(D28,-I28)</f>
        <v>0</v>
      </c>
      <c r="N28" s="21">
        <f t="shared" ref="N28" si="24">SUM(E28,-J28)</f>
        <v>0</v>
      </c>
    </row>
    <row r="29" spans="1:14" x14ac:dyDescent="0.5">
      <c r="A29" s="47" t="s">
        <v>98</v>
      </c>
      <c r="B29" s="48">
        <v>0</v>
      </c>
      <c r="C29" s="19">
        <v>0</v>
      </c>
      <c r="D29" s="20">
        <v>200</v>
      </c>
      <c r="E29" s="21">
        <f t="shared" ref="E29:E30" si="25">SUM(C29,-D29)</f>
        <v>-200</v>
      </c>
      <c r="F29" s="60"/>
      <c r="G29" s="23">
        <v>0</v>
      </c>
      <c r="H29" s="19">
        <v>0</v>
      </c>
      <c r="I29" s="20">
        <v>0</v>
      </c>
      <c r="J29" s="21">
        <f t="shared" ref="J29:J30" si="26">SUM(H29,-I29)</f>
        <v>0</v>
      </c>
      <c r="K29" s="60"/>
      <c r="L29" s="24">
        <f t="shared" ref="L29:L30" si="27">SUM(C29,-H29)</f>
        <v>0</v>
      </c>
      <c r="M29" s="19">
        <f t="shared" ref="M29:M30" si="28">SUM(D29,-I29)</f>
        <v>200</v>
      </c>
      <c r="N29" s="21">
        <f t="shared" ref="N29:N30" si="29">SUM(E29,-J29)</f>
        <v>-200</v>
      </c>
    </row>
    <row r="30" spans="1:14" x14ac:dyDescent="0.5">
      <c r="A30" s="47" t="s">
        <v>99</v>
      </c>
      <c r="B30" s="48">
        <v>0</v>
      </c>
      <c r="C30" s="19">
        <v>214.5</v>
      </c>
      <c r="D30" s="20">
        <v>250</v>
      </c>
      <c r="E30" s="21">
        <f t="shared" si="25"/>
        <v>-35.5</v>
      </c>
      <c r="F30" s="60"/>
      <c r="G30" s="23">
        <v>0</v>
      </c>
      <c r="H30" s="19">
        <v>0</v>
      </c>
      <c r="I30" s="20">
        <v>0</v>
      </c>
      <c r="J30" s="21">
        <f t="shared" si="26"/>
        <v>0</v>
      </c>
      <c r="K30" s="60"/>
      <c r="L30" s="24">
        <f t="shared" si="27"/>
        <v>214.5</v>
      </c>
      <c r="M30" s="19">
        <f t="shared" si="28"/>
        <v>250</v>
      </c>
      <c r="N30" s="21">
        <f t="shared" si="29"/>
        <v>-35.5</v>
      </c>
    </row>
    <row r="31" spans="1:14" x14ac:dyDescent="0.5">
      <c r="A31" s="47" t="s">
        <v>50</v>
      </c>
      <c r="B31" s="48">
        <v>0</v>
      </c>
      <c r="C31" s="19">
        <v>0</v>
      </c>
      <c r="D31" s="20">
        <v>600</v>
      </c>
      <c r="E31" s="21">
        <f t="shared" ref="E31:E40" si="30">SUM(C31,-D31)</f>
        <v>-600</v>
      </c>
      <c r="F31" s="60"/>
      <c r="G31" s="23">
        <v>0</v>
      </c>
      <c r="H31" s="19">
        <v>0</v>
      </c>
      <c r="I31" s="20">
        <v>0</v>
      </c>
      <c r="J31" s="21">
        <f t="shared" ref="J31:J40" si="31">SUM(H31,-I31)</f>
        <v>0</v>
      </c>
      <c r="K31" s="60"/>
      <c r="L31" s="24">
        <f t="shared" ref="L31:L40" si="32">SUM(C31,-H31)</f>
        <v>0</v>
      </c>
      <c r="M31" s="19">
        <f t="shared" ref="M31:M40" si="33">SUM(D31,-I31)</f>
        <v>600</v>
      </c>
      <c r="N31" s="21">
        <f t="shared" ref="N31:N40" si="34">SUM(E31,-J31)</f>
        <v>-600</v>
      </c>
    </row>
    <row r="32" spans="1:14" x14ac:dyDescent="0.5">
      <c r="A32" s="47" t="s">
        <v>59</v>
      </c>
      <c r="B32" s="48">
        <v>0</v>
      </c>
      <c r="C32" s="19">
        <v>279</v>
      </c>
      <c r="D32" s="20">
        <v>500</v>
      </c>
      <c r="E32" s="21">
        <f t="shared" si="30"/>
        <v>-221</v>
      </c>
      <c r="F32" s="22"/>
      <c r="G32" s="23">
        <v>0</v>
      </c>
      <c r="H32" s="19">
        <v>0</v>
      </c>
      <c r="I32" s="20">
        <v>0</v>
      </c>
      <c r="J32" s="21">
        <f t="shared" si="31"/>
        <v>0</v>
      </c>
      <c r="L32" s="24">
        <f t="shared" si="32"/>
        <v>279</v>
      </c>
      <c r="M32" s="19">
        <f t="shared" si="33"/>
        <v>500</v>
      </c>
      <c r="N32" s="21">
        <f t="shared" si="34"/>
        <v>-221</v>
      </c>
    </row>
    <row r="33" spans="1:14" x14ac:dyDescent="0.5">
      <c r="A33" s="46" t="s">
        <v>47</v>
      </c>
      <c r="B33" s="28">
        <v>6</v>
      </c>
      <c r="C33" s="29">
        <v>222</v>
      </c>
      <c r="D33" s="30">
        <v>500</v>
      </c>
      <c r="E33" s="31">
        <f t="shared" si="30"/>
        <v>-278</v>
      </c>
      <c r="F33" s="32"/>
      <c r="G33" s="33">
        <v>0</v>
      </c>
      <c r="H33" s="29">
        <v>0</v>
      </c>
      <c r="I33" s="30">
        <v>0</v>
      </c>
      <c r="J33" s="31">
        <f t="shared" si="31"/>
        <v>0</v>
      </c>
      <c r="K33" s="32"/>
      <c r="L33" s="34">
        <f t="shared" si="32"/>
        <v>222</v>
      </c>
      <c r="M33" s="29">
        <f t="shared" si="33"/>
        <v>500</v>
      </c>
      <c r="N33" s="31">
        <f t="shared" si="34"/>
        <v>-278</v>
      </c>
    </row>
    <row r="34" spans="1:14" x14ac:dyDescent="0.5">
      <c r="A34" s="46" t="s">
        <v>77</v>
      </c>
      <c r="B34" s="28">
        <v>215.49</v>
      </c>
      <c r="C34" s="29">
        <v>215.49</v>
      </c>
      <c r="D34" s="30">
        <v>200</v>
      </c>
      <c r="E34" s="31">
        <f t="shared" si="30"/>
        <v>15.490000000000009</v>
      </c>
      <c r="F34" s="32"/>
      <c r="G34" s="33">
        <v>0</v>
      </c>
      <c r="H34" s="29">
        <v>0</v>
      </c>
      <c r="I34" s="30">
        <v>0</v>
      </c>
      <c r="J34" s="31">
        <f t="shared" si="31"/>
        <v>0</v>
      </c>
      <c r="K34" s="32"/>
      <c r="L34" s="34">
        <f t="shared" si="32"/>
        <v>215.49</v>
      </c>
      <c r="M34" s="29">
        <f t="shared" si="33"/>
        <v>200</v>
      </c>
      <c r="N34" s="31">
        <f t="shared" si="34"/>
        <v>15.490000000000009</v>
      </c>
    </row>
    <row r="35" spans="1:14" x14ac:dyDescent="0.5">
      <c r="A35" s="46" t="s">
        <v>78</v>
      </c>
      <c r="B35" s="28">
        <v>269.06</v>
      </c>
      <c r="C35" s="29">
        <v>269.06</v>
      </c>
      <c r="D35" s="30">
        <v>200</v>
      </c>
      <c r="E35" s="31">
        <f t="shared" ref="E35:E36" si="35">SUM(C35,-D35)</f>
        <v>69.06</v>
      </c>
      <c r="F35" s="32"/>
      <c r="G35" s="33">
        <v>0</v>
      </c>
      <c r="H35" s="29">
        <v>0</v>
      </c>
      <c r="I35" s="30">
        <v>0</v>
      </c>
      <c r="J35" s="31">
        <f t="shared" ref="J35:J36" si="36">SUM(H35,-I35)</f>
        <v>0</v>
      </c>
      <c r="K35" s="32"/>
      <c r="L35" s="34">
        <f t="shared" ref="L35:L36" si="37">SUM(C35,-H35)</f>
        <v>269.06</v>
      </c>
      <c r="M35" s="29">
        <f t="shared" ref="M35:M36" si="38">SUM(D35,-I35)</f>
        <v>200</v>
      </c>
      <c r="N35" s="31">
        <f t="shared" ref="N35:N36" si="39">SUM(E35,-J35)</f>
        <v>69.06</v>
      </c>
    </row>
    <row r="36" spans="1:14" x14ac:dyDescent="0.5">
      <c r="A36" s="46" t="s">
        <v>79</v>
      </c>
      <c r="B36" s="28">
        <v>139.88</v>
      </c>
      <c r="C36" s="29">
        <v>139.88</v>
      </c>
      <c r="D36" s="30">
        <v>150</v>
      </c>
      <c r="E36" s="31">
        <f t="shared" si="35"/>
        <v>-10.120000000000005</v>
      </c>
      <c r="F36" s="32"/>
      <c r="G36" s="33">
        <v>0</v>
      </c>
      <c r="H36" s="29">
        <v>0</v>
      </c>
      <c r="I36" s="30">
        <v>0</v>
      </c>
      <c r="J36" s="31">
        <f t="shared" si="36"/>
        <v>0</v>
      </c>
      <c r="K36" s="32"/>
      <c r="L36" s="34">
        <f t="shared" si="37"/>
        <v>139.88</v>
      </c>
      <c r="M36" s="29">
        <f t="shared" si="38"/>
        <v>150</v>
      </c>
      <c r="N36" s="31">
        <f t="shared" si="39"/>
        <v>-10.120000000000005</v>
      </c>
    </row>
    <row r="37" spans="1:14" x14ac:dyDescent="0.5">
      <c r="A37" s="46" t="s">
        <v>100</v>
      </c>
      <c r="B37" s="28">
        <v>108</v>
      </c>
      <c r="C37" s="29">
        <v>108</v>
      </c>
      <c r="D37" s="30">
        <v>100</v>
      </c>
      <c r="E37" s="31">
        <f t="shared" ref="E37" si="40">SUM(C37,-D37)</f>
        <v>8</v>
      </c>
      <c r="F37" s="32"/>
      <c r="G37" s="33">
        <v>0</v>
      </c>
      <c r="H37" s="29">
        <v>0</v>
      </c>
      <c r="I37" s="30">
        <v>0</v>
      </c>
      <c r="J37" s="31">
        <f t="shared" ref="J37" si="41">SUM(H37,-I37)</f>
        <v>0</v>
      </c>
      <c r="K37" s="32"/>
      <c r="L37" s="34">
        <f t="shared" ref="L37" si="42">SUM(C37,-H37)</f>
        <v>108</v>
      </c>
      <c r="M37" s="29">
        <f t="shared" ref="M37" si="43">SUM(D37,-I37)</f>
        <v>100</v>
      </c>
      <c r="N37" s="31">
        <f t="shared" ref="N37" si="44">SUM(E37,-J37)</f>
        <v>8</v>
      </c>
    </row>
    <row r="38" spans="1:14" x14ac:dyDescent="0.5">
      <c r="A38" s="47" t="s">
        <v>56</v>
      </c>
      <c r="B38" s="48">
        <v>0</v>
      </c>
      <c r="C38" s="19">
        <v>280</v>
      </c>
      <c r="D38" s="20">
        <v>400</v>
      </c>
      <c r="E38" s="21">
        <f t="shared" si="30"/>
        <v>-120</v>
      </c>
      <c r="F38" s="22"/>
      <c r="G38" s="23">
        <v>0</v>
      </c>
      <c r="H38" s="19">
        <v>0</v>
      </c>
      <c r="I38" s="20">
        <v>0</v>
      </c>
      <c r="J38" s="21">
        <f t="shared" si="31"/>
        <v>0</v>
      </c>
      <c r="L38" s="24">
        <f t="shared" si="32"/>
        <v>280</v>
      </c>
      <c r="M38" s="19">
        <f t="shared" si="33"/>
        <v>400</v>
      </c>
      <c r="N38" s="21">
        <f t="shared" si="34"/>
        <v>-120</v>
      </c>
    </row>
    <row r="39" spans="1:14" x14ac:dyDescent="0.5">
      <c r="A39" s="47" t="s">
        <v>80</v>
      </c>
      <c r="B39" s="48">
        <v>0</v>
      </c>
      <c r="C39" s="19">
        <v>0</v>
      </c>
      <c r="D39" s="20">
        <v>150</v>
      </c>
      <c r="E39" s="21">
        <f t="shared" si="30"/>
        <v>-150</v>
      </c>
      <c r="F39" s="22"/>
      <c r="G39" s="23">
        <v>0</v>
      </c>
      <c r="H39" s="19">
        <v>0</v>
      </c>
      <c r="I39" s="20">
        <v>0</v>
      </c>
      <c r="J39" s="21">
        <f t="shared" si="31"/>
        <v>0</v>
      </c>
      <c r="L39" s="24">
        <f t="shared" si="32"/>
        <v>0</v>
      </c>
      <c r="M39" s="19">
        <f t="shared" si="33"/>
        <v>150</v>
      </c>
      <c r="N39" s="21">
        <f t="shared" si="34"/>
        <v>-150</v>
      </c>
    </row>
    <row r="40" spans="1:14" x14ac:dyDescent="0.5">
      <c r="A40" s="47" t="s">
        <v>101</v>
      </c>
      <c r="B40" s="48">
        <v>0</v>
      </c>
      <c r="C40" s="19">
        <v>0</v>
      </c>
      <c r="D40" s="20">
        <v>1140</v>
      </c>
      <c r="E40" s="21">
        <f t="shared" si="30"/>
        <v>-1140</v>
      </c>
      <c r="F40" s="22"/>
      <c r="G40" s="23">
        <v>0</v>
      </c>
      <c r="H40" s="19">
        <v>0</v>
      </c>
      <c r="I40" s="20">
        <v>0</v>
      </c>
      <c r="J40" s="21">
        <f t="shared" si="31"/>
        <v>0</v>
      </c>
      <c r="L40" s="24">
        <f t="shared" si="32"/>
        <v>0</v>
      </c>
      <c r="M40" s="19">
        <f t="shared" si="33"/>
        <v>1140</v>
      </c>
      <c r="N40" s="21">
        <f t="shared" si="34"/>
        <v>-1140</v>
      </c>
    </row>
    <row r="41" spans="1:14" x14ac:dyDescent="0.5">
      <c r="A41" s="47" t="s">
        <v>81</v>
      </c>
      <c r="B41" s="48">
        <v>0</v>
      </c>
      <c r="C41" s="19">
        <v>0</v>
      </c>
      <c r="D41" s="20">
        <v>0</v>
      </c>
      <c r="E41" s="21">
        <f t="shared" ref="E41" si="45">SUM(C41,-D41)</f>
        <v>0</v>
      </c>
      <c r="F41" s="22"/>
      <c r="G41" s="23">
        <v>0</v>
      </c>
      <c r="H41" s="19">
        <v>0</v>
      </c>
      <c r="I41" s="20">
        <v>0</v>
      </c>
      <c r="J41" s="21">
        <f t="shared" ref="J41" si="46">SUM(H41,-I41)</f>
        <v>0</v>
      </c>
      <c r="L41" s="24">
        <f t="shared" ref="L41" si="47">SUM(C41,-H41)</f>
        <v>0</v>
      </c>
      <c r="M41" s="19">
        <f t="shared" ref="M41" si="48">SUM(D41,-I41)</f>
        <v>0</v>
      </c>
      <c r="N41" s="21">
        <f t="shared" ref="N41" si="49">SUM(E41,-J41)</f>
        <v>0</v>
      </c>
    </row>
    <row r="42" spans="1:14" x14ac:dyDescent="0.5">
      <c r="A42" s="36" t="s">
        <v>60</v>
      </c>
      <c r="B42" s="37">
        <f>SUM(B28:B41)</f>
        <v>738.43000000000006</v>
      </c>
      <c r="C42" s="53">
        <f>SUM(C28:C41)</f>
        <v>1727.9299999999998</v>
      </c>
      <c r="D42" s="61">
        <f>SUM(D28:D41)</f>
        <v>4390</v>
      </c>
      <c r="E42" s="40">
        <f>SUM(C42,-D42)</f>
        <v>-2662.07</v>
      </c>
      <c r="F42" s="43"/>
      <c r="G42" s="37">
        <f>SUM(G28:G41)</f>
        <v>0</v>
      </c>
      <c r="H42" s="53">
        <f>SUM(H28:H41)</f>
        <v>0</v>
      </c>
      <c r="I42" s="61">
        <f>SUM(I28:I41)</f>
        <v>0</v>
      </c>
      <c r="J42" s="40">
        <f>SUM(H42,-I42)</f>
        <v>0</v>
      </c>
      <c r="K42" s="43"/>
      <c r="L42" s="62">
        <f>SUM(L28:L41)</f>
        <v>1727.9299999999998</v>
      </c>
      <c r="M42" s="62">
        <f>SUM(M28:M41)</f>
        <v>4390</v>
      </c>
      <c r="N42" s="63">
        <f>SUM(N28:N41)</f>
        <v>-2662.07</v>
      </c>
    </row>
    <row r="43" spans="1:14" x14ac:dyDescent="0.5">
      <c r="A43" s="45"/>
      <c r="B43" s="48"/>
      <c r="C43" s="19"/>
      <c r="D43" s="20"/>
      <c r="E43" s="21"/>
      <c r="F43" s="22"/>
      <c r="G43" s="23"/>
      <c r="H43" s="19"/>
      <c r="I43" s="20"/>
      <c r="J43" s="21"/>
      <c r="L43" s="24"/>
      <c r="M43" s="19"/>
      <c r="N43" s="21"/>
    </row>
    <row r="44" spans="1:14" s="44" customFormat="1" x14ac:dyDescent="0.5">
      <c r="A44" s="51" t="s">
        <v>17</v>
      </c>
      <c r="B44" s="64"/>
      <c r="C44" s="65"/>
      <c r="D44" s="66"/>
      <c r="E44" s="67"/>
      <c r="F44" s="58"/>
      <c r="G44" s="68"/>
      <c r="H44" s="65"/>
      <c r="I44" s="66"/>
      <c r="J44" s="67"/>
      <c r="K44" s="58"/>
      <c r="L44" s="69"/>
      <c r="M44" s="65"/>
      <c r="N44" s="67"/>
    </row>
    <row r="45" spans="1:14" x14ac:dyDescent="0.5">
      <c r="A45" s="47" t="s">
        <v>82</v>
      </c>
      <c r="B45" s="48">
        <v>0</v>
      </c>
      <c r="C45" s="19">
        <v>2330</v>
      </c>
      <c r="D45" s="20">
        <v>2000</v>
      </c>
      <c r="E45" s="21">
        <f t="shared" ref="E45" si="50">SUM(C45,-D45)</f>
        <v>330</v>
      </c>
      <c r="F45" s="22"/>
      <c r="G45" s="23">
        <v>0</v>
      </c>
      <c r="H45" s="19">
        <v>254.23</v>
      </c>
      <c r="I45" s="20">
        <v>200</v>
      </c>
      <c r="J45" s="21">
        <f t="shared" ref="J45" si="51">SUM(H45,-I45)</f>
        <v>54.22999999999999</v>
      </c>
      <c r="L45" s="24">
        <f t="shared" ref="L45" si="52">SUM(C45,-H45)</f>
        <v>2075.77</v>
      </c>
      <c r="M45" s="19">
        <f t="shared" ref="M45" si="53">SUM(D45,-I45)</f>
        <v>1800</v>
      </c>
      <c r="N45" s="21">
        <f t="shared" ref="N45" si="54">SUM(E45,-J45)</f>
        <v>275.77</v>
      </c>
    </row>
    <row r="46" spans="1:14" x14ac:dyDescent="0.5">
      <c r="A46" s="47" t="s">
        <v>19</v>
      </c>
      <c r="B46" s="48">
        <v>0</v>
      </c>
      <c r="C46" s="19">
        <v>4137</v>
      </c>
      <c r="D46" s="20">
        <v>3500</v>
      </c>
      <c r="E46" s="21">
        <f t="shared" ref="E46:E49" si="55">SUM(C46,-D46)</f>
        <v>637</v>
      </c>
      <c r="F46" s="22"/>
      <c r="G46" s="23">
        <v>0</v>
      </c>
      <c r="H46" s="19">
        <v>2946.24</v>
      </c>
      <c r="I46" s="20">
        <v>3000</v>
      </c>
      <c r="J46" s="21">
        <f t="shared" ref="J46:J49" si="56">SUM(H46,-I46)</f>
        <v>-53.760000000000218</v>
      </c>
      <c r="L46" s="24">
        <f t="shared" ref="L46:L49" si="57">SUM(C46,-H46)</f>
        <v>1190.7600000000002</v>
      </c>
      <c r="M46" s="19">
        <f t="shared" ref="M46:M49" si="58">SUM(D46,-I46)</f>
        <v>500</v>
      </c>
      <c r="N46" s="21">
        <f t="shared" ref="N46:N49" si="59">SUM(E46,-J46)</f>
        <v>690.76000000000022</v>
      </c>
    </row>
    <row r="47" spans="1:14" x14ac:dyDescent="0.5">
      <c r="A47" s="47" t="s">
        <v>20</v>
      </c>
      <c r="B47" s="48">
        <v>0</v>
      </c>
      <c r="C47" s="19">
        <v>0</v>
      </c>
      <c r="D47" s="20">
        <v>600</v>
      </c>
      <c r="E47" s="21">
        <f t="shared" si="55"/>
        <v>-600</v>
      </c>
      <c r="F47" s="22"/>
      <c r="G47" s="23">
        <v>0</v>
      </c>
      <c r="H47" s="19">
        <v>0</v>
      </c>
      <c r="I47" s="20">
        <v>500</v>
      </c>
      <c r="J47" s="21">
        <f t="shared" si="56"/>
        <v>-500</v>
      </c>
      <c r="L47" s="24">
        <f t="shared" si="57"/>
        <v>0</v>
      </c>
      <c r="M47" s="19">
        <f t="shared" si="58"/>
        <v>100</v>
      </c>
      <c r="N47" s="21">
        <f t="shared" si="59"/>
        <v>-100</v>
      </c>
    </row>
    <row r="48" spans="1:14" x14ac:dyDescent="0.5">
      <c r="A48" s="47" t="s">
        <v>9</v>
      </c>
      <c r="B48" s="48">
        <v>0</v>
      </c>
      <c r="C48" s="19">
        <v>0</v>
      </c>
      <c r="D48" s="20">
        <v>1500</v>
      </c>
      <c r="E48" s="21">
        <f t="shared" si="55"/>
        <v>-1500</v>
      </c>
      <c r="F48" s="22"/>
      <c r="G48" s="23">
        <v>0</v>
      </c>
      <c r="H48" s="19">
        <v>0</v>
      </c>
      <c r="I48" s="20">
        <v>800</v>
      </c>
      <c r="J48" s="21">
        <f t="shared" si="56"/>
        <v>-800</v>
      </c>
      <c r="L48" s="24">
        <f t="shared" si="57"/>
        <v>0</v>
      </c>
      <c r="M48" s="19">
        <f t="shared" si="58"/>
        <v>700</v>
      </c>
      <c r="N48" s="21">
        <f t="shared" si="59"/>
        <v>-700</v>
      </c>
    </row>
    <row r="49" spans="1:14" x14ac:dyDescent="0.5">
      <c r="A49" s="47" t="s">
        <v>22</v>
      </c>
      <c r="B49" s="48">
        <v>0</v>
      </c>
      <c r="C49" s="19">
        <v>0</v>
      </c>
      <c r="D49" s="20">
        <v>0</v>
      </c>
      <c r="E49" s="21">
        <f t="shared" si="55"/>
        <v>0</v>
      </c>
      <c r="F49" s="22"/>
      <c r="G49" s="23">
        <v>0</v>
      </c>
      <c r="H49" s="19">
        <v>0</v>
      </c>
      <c r="I49" s="20">
        <v>0</v>
      </c>
      <c r="J49" s="21">
        <f t="shared" si="56"/>
        <v>0</v>
      </c>
      <c r="L49" s="24">
        <f t="shared" si="57"/>
        <v>0</v>
      </c>
      <c r="M49" s="19">
        <f t="shared" si="58"/>
        <v>0</v>
      </c>
      <c r="N49" s="21">
        <f t="shared" si="59"/>
        <v>0</v>
      </c>
    </row>
    <row r="50" spans="1:14" x14ac:dyDescent="0.5">
      <c r="A50" s="51" t="s">
        <v>23</v>
      </c>
      <c r="B50" s="50">
        <f>SUM(B45:B49)</f>
        <v>0</v>
      </c>
      <c r="C50" s="86">
        <f>SUM(C45:C49)</f>
        <v>6467</v>
      </c>
      <c r="D50" s="87">
        <f>SUM(D45:D49)</f>
        <v>7600</v>
      </c>
      <c r="E50" s="57">
        <f>SUM(C50,-D50)</f>
        <v>-1133</v>
      </c>
      <c r="F50" s="58"/>
      <c r="G50" s="50">
        <f>SUM(G45:G49)</f>
        <v>0</v>
      </c>
      <c r="H50" s="86">
        <f>SUM(H45:H49)</f>
        <v>3200.47</v>
      </c>
      <c r="I50" s="87">
        <f>SUM(I45:I49)</f>
        <v>4500</v>
      </c>
      <c r="J50" s="57">
        <f>SUM(H50,-I50)</f>
        <v>-1299.5300000000002</v>
      </c>
      <c r="K50" s="58"/>
      <c r="L50" s="88">
        <f>SUM(L45:L49)</f>
        <v>3266.53</v>
      </c>
      <c r="M50" s="88">
        <f>SUM(M45:M49)</f>
        <v>3100</v>
      </c>
      <c r="N50" s="89">
        <f>SUM(N45:N49)</f>
        <v>166.5300000000002</v>
      </c>
    </row>
    <row r="51" spans="1:14" x14ac:dyDescent="0.5">
      <c r="A51" s="45"/>
      <c r="B51" s="48"/>
      <c r="C51" s="19"/>
      <c r="D51" s="20"/>
      <c r="E51" s="21"/>
      <c r="F51" s="22"/>
      <c r="G51" s="23"/>
      <c r="H51" s="19"/>
      <c r="I51" s="20"/>
      <c r="J51" s="21"/>
      <c r="L51" s="24"/>
      <c r="M51" s="19"/>
      <c r="N51" s="21"/>
    </row>
    <row r="52" spans="1:14" x14ac:dyDescent="0.5">
      <c r="A52" s="17" t="s">
        <v>24</v>
      </c>
      <c r="B52" s="50">
        <v>0</v>
      </c>
      <c r="C52" s="55">
        <v>111</v>
      </c>
      <c r="D52" s="56">
        <v>0</v>
      </c>
      <c r="E52" s="57">
        <f>SUM(C52,-D52)</f>
        <v>111</v>
      </c>
      <c r="F52" s="58"/>
      <c r="G52" s="18">
        <v>0</v>
      </c>
      <c r="H52" s="55">
        <v>0</v>
      </c>
      <c r="I52" s="56">
        <v>0</v>
      </c>
      <c r="J52" s="57">
        <f>SUM(H52,-I52)</f>
        <v>0</v>
      </c>
      <c r="K52" s="58"/>
      <c r="L52" s="59">
        <f>SUM(C52,-H52)</f>
        <v>111</v>
      </c>
      <c r="M52" s="55">
        <f>SUM(D52,-I52)</f>
        <v>0</v>
      </c>
      <c r="N52" s="57">
        <f>SUM(E52,-J52)</f>
        <v>111</v>
      </c>
    </row>
    <row r="53" spans="1:14" s="44" customFormat="1" x14ac:dyDescent="0.5">
      <c r="A53" s="45"/>
      <c r="B53" s="64"/>
      <c r="C53" s="65"/>
      <c r="D53" s="66"/>
      <c r="E53" s="67"/>
      <c r="F53" s="58"/>
      <c r="G53" s="68"/>
      <c r="H53" s="65"/>
      <c r="I53" s="66"/>
      <c r="J53" s="67"/>
      <c r="K53" s="58"/>
      <c r="L53" s="69"/>
      <c r="M53" s="65"/>
      <c r="N53" s="67"/>
    </row>
    <row r="54" spans="1:14" x14ac:dyDescent="0.5">
      <c r="A54" s="51" t="s">
        <v>48</v>
      </c>
      <c r="B54" s="48"/>
      <c r="C54" s="19"/>
      <c r="D54" s="20"/>
      <c r="E54" s="21"/>
      <c r="F54" s="22"/>
      <c r="G54" s="23"/>
      <c r="H54" s="19"/>
      <c r="I54" s="20"/>
      <c r="J54" s="21"/>
      <c r="L54" s="24"/>
      <c r="M54" s="25"/>
      <c r="N54" s="26"/>
    </row>
    <row r="55" spans="1:14" s="44" customFormat="1" x14ac:dyDescent="0.5">
      <c r="A55" s="47" t="s">
        <v>102</v>
      </c>
      <c r="B55" s="48">
        <v>0</v>
      </c>
      <c r="C55" s="19">
        <v>0</v>
      </c>
      <c r="D55" s="20">
        <v>0</v>
      </c>
      <c r="E55" s="21">
        <f t="shared" ref="E55:E58" si="60">SUM(C55,-D55)</f>
        <v>0</v>
      </c>
      <c r="F55" s="22"/>
      <c r="G55" s="23">
        <v>0</v>
      </c>
      <c r="H55" s="19">
        <v>2160</v>
      </c>
      <c r="I55" s="20">
        <v>6000</v>
      </c>
      <c r="J55" s="21">
        <f t="shared" ref="J55:J66" si="61">SUM(H55,-I55)</f>
        <v>-3840</v>
      </c>
      <c r="K55" s="22"/>
      <c r="L55" s="24">
        <f t="shared" ref="L55:L66" si="62">SUM(C55,-H55)</f>
        <v>-2160</v>
      </c>
      <c r="M55" s="19">
        <f t="shared" ref="M55:M66" si="63">SUM(D55,-I55)</f>
        <v>-6000</v>
      </c>
      <c r="N55" s="21">
        <f t="shared" ref="N55:N66" si="64">SUM(E55,-J55)</f>
        <v>3840</v>
      </c>
    </row>
    <row r="56" spans="1:14" s="44" customFormat="1" x14ac:dyDescent="0.5">
      <c r="A56" s="47" t="s">
        <v>106</v>
      </c>
      <c r="B56" s="48">
        <v>0</v>
      </c>
      <c r="C56" s="19">
        <v>0</v>
      </c>
      <c r="D56" s="20">
        <v>0</v>
      </c>
      <c r="E56" s="21">
        <f t="shared" si="60"/>
        <v>0</v>
      </c>
      <c r="F56" s="22"/>
      <c r="G56" s="23">
        <v>0</v>
      </c>
      <c r="H56" s="19">
        <v>659.09</v>
      </c>
      <c r="I56" s="20">
        <v>3750</v>
      </c>
      <c r="J56" s="21">
        <f t="shared" si="61"/>
        <v>-3090.91</v>
      </c>
      <c r="K56" s="22"/>
      <c r="L56" s="24">
        <f t="shared" ref="L56:L57" si="65">SUM(C56,-H56)</f>
        <v>-659.09</v>
      </c>
      <c r="M56" s="19">
        <f t="shared" ref="M56:M57" si="66">SUM(D56,-I56)</f>
        <v>-3750</v>
      </c>
      <c r="N56" s="21">
        <f t="shared" ref="N56:N57" si="67">SUM(E56,-J56)</f>
        <v>3090.91</v>
      </c>
    </row>
    <row r="57" spans="1:14" s="44" customFormat="1" x14ac:dyDescent="0.5">
      <c r="A57" s="47" t="s">
        <v>103</v>
      </c>
      <c r="B57" s="48">
        <v>0</v>
      </c>
      <c r="C57" s="19">
        <v>0</v>
      </c>
      <c r="D57" s="20">
        <v>0</v>
      </c>
      <c r="E57" s="21">
        <f t="shared" si="60"/>
        <v>0</v>
      </c>
      <c r="F57" s="22"/>
      <c r="G57" s="23">
        <v>0</v>
      </c>
      <c r="H57" s="19">
        <v>239.48</v>
      </c>
      <c r="I57" s="20">
        <v>1000</v>
      </c>
      <c r="J57" s="21">
        <f t="shared" si="61"/>
        <v>-760.52</v>
      </c>
      <c r="K57" s="22"/>
      <c r="L57" s="24">
        <f t="shared" si="65"/>
        <v>-239.48</v>
      </c>
      <c r="M57" s="19">
        <f t="shared" si="66"/>
        <v>-1000</v>
      </c>
      <c r="N57" s="21">
        <f t="shared" si="67"/>
        <v>760.52</v>
      </c>
    </row>
    <row r="58" spans="1:14" x14ac:dyDescent="0.5">
      <c r="A58" s="47" t="s">
        <v>83</v>
      </c>
      <c r="B58" s="48">
        <v>0</v>
      </c>
      <c r="C58" s="19">
        <v>0</v>
      </c>
      <c r="D58" s="20">
        <v>0</v>
      </c>
      <c r="E58" s="21">
        <f t="shared" si="60"/>
        <v>0</v>
      </c>
      <c r="F58" s="22"/>
      <c r="G58" s="23">
        <v>0</v>
      </c>
      <c r="H58" s="19">
        <v>113.24</v>
      </c>
      <c r="I58" s="20">
        <v>400</v>
      </c>
      <c r="J58" s="21">
        <f t="shared" si="61"/>
        <v>-286.76</v>
      </c>
      <c r="L58" s="24">
        <f t="shared" si="62"/>
        <v>-113.24</v>
      </c>
      <c r="M58" s="19">
        <f t="shared" si="63"/>
        <v>-400</v>
      </c>
      <c r="N58" s="21">
        <f t="shared" si="64"/>
        <v>286.76</v>
      </c>
    </row>
    <row r="59" spans="1:14" s="44" customFormat="1" x14ac:dyDescent="0.5">
      <c r="A59" s="47" t="s">
        <v>61</v>
      </c>
      <c r="B59" s="48">
        <v>0</v>
      </c>
      <c r="C59" s="19">
        <v>0</v>
      </c>
      <c r="D59" s="20">
        <v>0</v>
      </c>
      <c r="E59" s="21">
        <f t="shared" ref="E59:E66" si="68">SUM(C59,-D59)</f>
        <v>0</v>
      </c>
      <c r="F59" s="22"/>
      <c r="G59" s="23">
        <v>0</v>
      </c>
      <c r="H59" s="19">
        <v>95</v>
      </c>
      <c r="I59" s="20">
        <v>1000</v>
      </c>
      <c r="J59" s="21">
        <f t="shared" si="61"/>
        <v>-905</v>
      </c>
      <c r="K59" s="22"/>
      <c r="L59" s="24">
        <f t="shared" si="62"/>
        <v>-95</v>
      </c>
      <c r="M59" s="19">
        <f t="shared" si="63"/>
        <v>-1000</v>
      </c>
      <c r="N59" s="21">
        <f t="shared" si="64"/>
        <v>905</v>
      </c>
    </row>
    <row r="60" spans="1:14" s="44" customFormat="1" x14ac:dyDescent="0.5">
      <c r="A60" s="47" t="s">
        <v>84</v>
      </c>
      <c r="B60" s="48">
        <v>0</v>
      </c>
      <c r="C60" s="19">
        <v>0</v>
      </c>
      <c r="D60" s="20">
        <v>0</v>
      </c>
      <c r="E60" s="21">
        <f t="shared" ref="E60" si="69">SUM(C60,-D60)</f>
        <v>0</v>
      </c>
      <c r="F60" s="22"/>
      <c r="G60" s="23">
        <v>0</v>
      </c>
      <c r="H60" s="19">
        <v>0</v>
      </c>
      <c r="I60" s="20">
        <v>350</v>
      </c>
      <c r="J60" s="21">
        <f t="shared" ref="J60" si="70">SUM(H60,-I60)</f>
        <v>-350</v>
      </c>
      <c r="K60" s="22"/>
      <c r="L60" s="24">
        <f t="shared" ref="L60" si="71">SUM(C60,-H60)</f>
        <v>0</v>
      </c>
      <c r="M60" s="19">
        <f t="shared" ref="M60" si="72">SUM(D60,-I60)</f>
        <v>-350</v>
      </c>
      <c r="N60" s="21">
        <f t="shared" ref="N60" si="73">SUM(E60,-J60)</f>
        <v>350</v>
      </c>
    </row>
    <row r="61" spans="1:14" s="44" customFormat="1" x14ac:dyDescent="0.5">
      <c r="A61" s="47" t="s">
        <v>49</v>
      </c>
      <c r="B61" s="48">
        <v>0</v>
      </c>
      <c r="C61" s="19">
        <v>0</v>
      </c>
      <c r="D61" s="20">
        <v>0</v>
      </c>
      <c r="E61" s="21">
        <f t="shared" si="68"/>
        <v>0</v>
      </c>
      <c r="F61" s="22"/>
      <c r="G61" s="23">
        <v>0</v>
      </c>
      <c r="H61" s="19">
        <v>0</v>
      </c>
      <c r="I61" s="20">
        <v>100</v>
      </c>
      <c r="J61" s="21">
        <f t="shared" si="61"/>
        <v>-100</v>
      </c>
      <c r="K61" s="22"/>
      <c r="L61" s="24">
        <f t="shared" si="62"/>
        <v>0</v>
      </c>
      <c r="M61" s="19">
        <f t="shared" si="63"/>
        <v>-100</v>
      </c>
      <c r="N61" s="21">
        <f t="shared" si="64"/>
        <v>100</v>
      </c>
    </row>
    <row r="62" spans="1:14" s="44" customFormat="1" ht="63" x14ac:dyDescent="0.5">
      <c r="A62" s="90" t="s">
        <v>104</v>
      </c>
      <c r="B62" s="48">
        <v>0</v>
      </c>
      <c r="C62" s="19">
        <v>0</v>
      </c>
      <c r="D62" s="20">
        <v>0</v>
      </c>
      <c r="E62" s="21">
        <f t="shared" si="68"/>
        <v>0</v>
      </c>
      <c r="F62" s="22"/>
      <c r="G62" s="23">
        <v>0</v>
      </c>
      <c r="H62" s="19">
        <v>399.18</v>
      </c>
      <c r="I62" s="20">
        <v>2450</v>
      </c>
      <c r="J62" s="21">
        <f t="shared" si="61"/>
        <v>-2050.8200000000002</v>
      </c>
      <c r="K62" s="22"/>
      <c r="L62" s="24">
        <f t="shared" si="62"/>
        <v>-399.18</v>
      </c>
      <c r="M62" s="19">
        <f t="shared" si="63"/>
        <v>-2450</v>
      </c>
      <c r="N62" s="21">
        <f t="shared" si="64"/>
        <v>2050.8200000000002</v>
      </c>
    </row>
    <row r="63" spans="1:14" s="44" customFormat="1" x14ac:dyDescent="0.5">
      <c r="A63" s="46" t="s">
        <v>51</v>
      </c>
      <c r="B63" s="28">
        <v>0</v>
      </c>
      <c r="C63" s="29">
        <v>0</v>
      </c>
      <c r="D63" s="30">
        <v>0</v>
      </c>
      <c r="E63" s="31">
        <f t="shared" si="68"/>
        <v>0</v>
      </c>
      <c r="F63" s="32"/>
      <c r="G63" s="33">
        <v>46.99</v>
      </c>
      <c r="H63" s="29">
        <v>46.99</v>
      </c>
      <c r="I63" s="30">
        <v>2000</v>
      </c>
      <c r="J63" s="31">
        <f t="shared" si="61"/>
        <v>-1953.01</v>
      </c>
      <c r="K63" s="32"/>
      <c r="L63" s="34">
        <f t="shared" si="62"/>
        <v>-46.99</v>
      </c>
      <c r="M63" s="29">
        <f t="shared" si="63"/>
        <v>-2000</v>
      </c>
      <c r="N63" s="31">
        <f t="shared" si="64"/>
        <v>1953.01</v>
      </c>
    </row>
    <row r="64" spans="1:14" s="44" customFormat="1" x14ac:dyDescent="0.5">
      <c r="A64" s="47" t="s">
        <v>105</v>
      </c>
      <c r="B64" s="48">
        <v>0</v>
      </c>
      <c r="C64" s="19">
        <v>0</v>
      </c>
      <c r="D64" s="20">
        <v>0</v>
      </c>
      <c r="E64" s="21">
        <f t="shared" ref="E64" si="74">SUM(C64,-D64)</f>
        <v>0</v>
      </c>
      <c r="F64" s="22"/>
      <c r="G64" s="23">
        <v>0</v>
      </c>
      <c r="H64" s="19">
        <v>1237.56</v>
      </c>
      <c r="I64" s="20">
        <v>1308</v>
      </c>
      <c r="J64" s="21">
        <f t="shared" ref="J64" si="75">SUM(H64,-I64)</f>
        <v>-70.440000000000055</v>
      </c>
      <c r="K64" s="22"/>
      <c r="L64" s="24">
        <f t="shared" ref="L64" si="76">SUM(C64,-H64)</f>
        <v>-1237.56</v>
      </c>
      <c r="M64" s="19">
        <f t="shared" ref="M64" si="77">SUM(D64,-I64)</f>
        <v>-1308</v>
      </c>
      <c r="N64" s="21">
        <f t="shared" ref="N64" si="78">SUM(E64,-J64)</f>
        <v>70.440000000000055</v>
      </c>
    </row>
    <row r="65" spans="1:14" x14ac:dyDescent="0.5">
      <c r="A65" s="47" t="s">
        <v>52</v>
      </c>
      <c r="B65" s="48">
        <v>0</v>
      </c>
      <c r="C65" s="19">
        <v>0</v>
      </c>
      <c r="D65" s="20">
        <v>0</v>
      </c>
      <c r="E65" s="21">
        <f t="shared" si="68"/>
        <v>0</v>
      </c>
      <c r="F65" s="22"/>
      <c r="G65" s="23">
        <v>0</v>
      </c>
      <c r="H65" s="19">
        <v>0</v>
      </c>
      <c r="I65" s="20">
        <v>0</v>
      </c>
      <c r="J65" s="21">
        <f t="shared" si="61"/>
        <v>0</v>
      </c>
      <c r="L65" s="24">
        <f t="shared" si="62"/>
        <v>0</v>
      </c>
      <c r="M65" s="19">
        <f t="shared" si="63"/>
        <v>0</v>
      </c>
      <c r="N65" s="21">
        <f t="shared" si="64"/>
        <v>0</v>
      </c>
    </row>
    <row r="66" spans="1:14" x14ac:dyDescent="0.5">
      <c r="A66" s="36" t="s">
        <v>53</v>
      </c>
      <c r="B66" s="37">
        <f>SUM(B55:B65)</f>
        <v>0</v>
      </c>
      <c r="C66" s="38">
        <f>SUM(C55:C65)</f>
        <v>0</v>
      </c>
      <c r="D66" s="39">
        <f>SUM(D55:D65)</f>
        <v>0</v>
      </c>
      <c r="E66" s="40">
        <f t="shared" si="68"/>
        <v>0</v>
      </c>
      <c r="F66" s="43"/>
      <c r="G66" s="49">
        <f>SUM(G55:G65)</f>
        <v>46.99</v>
      </c>
      <c r="H66" s="38">
        <f>SUM(H55:H65)</f>
        <v>4950.5399999999991</v>
      </c>
      <c r="I66" s="39">
        <f>SUM(I55:I65)</f>
        <v>18358</v>
      </c>
      <c r="J66" s="40">
        <f t="shared" si="61"/>
        <v>-13407.460000000001</v>
      </c>
      <c r="K66" s="43"/>
      <c r="L66" s="42">
        <f t="shared" si="62"/>
        <v>-4950.5399999999991</v>
      </c>
      <c r="M66" s="38">
        <f t="shared" si="63"/>
        <v>-18358</v>
      </c>
      <c r="N66" s="40">
        <f t="shared" si="64"/>
        <v>13407.460000000001</v>
      </c>
    </row>
    <row r="67" spans="1:14" x14ac:dyDescent="0.5">
      <c r="A67" s="47"/>
      <c r="B67" s="48"/>
      <c r="C67" s="19"/>
      <c r="D67" s="20"/>
      <c r="E67" s="21"/>
      <c r="F67" s="22"/>
      <c r="G67" s="23"/>
      <c r="H67" s="19"/>
      <c r="I67" s="20"/>
      <c r="J67" s="21"/>
      <c r="L67" s="24"/>
      <c r="M67" s="25"/>
      <c r="N67" s="26"/>
    </row>
    <row r="68" spans="1:14" x14ac:dyDescent="0.5">
      <c r="A68" s="17" t="s">
        <v>25</v>
      </c>
      <c r="B68" s="50"/>
      <c r="C68" s="19"/>
      <c r="D68" s="20"/>
      <c r="E68" s="21"/>
      <c r="F68" s="22"/>
      <c r="G68" s="23"/>
      <c r="H68" s="19"/>
      <c r="I68" s="20"/>
      <c r="J68" s="21"/>
      <c r="L68" s="24"/>
      <c r="M68" s="25"/>
      <c r="N68" s="26"/>
    </row>
    <row r="69" spans="1:14" ht="30.75" customHeight="1" x14ac:dyDescent="0.5">
      <c r="A69" s="47" t="s">
        <v>85</v>
      </c>
      <c r="B69" s="48">
        <v>0</v>
      </c>
      <c r="C69" s="19">
        <v>0</v>
      </c>
      <c r="D69" s="20">
        <v>0</v>
      </c>
      <c r="E69" s="21">
        <f t="shared" ref="E69" si="79">SUM(C69,-D69)</f>
        <v>0</v>
      </c>
      <c r="F69" s="22"/>
      <c r="G69" s="23">
        <v>0</v>
      </c>
      <c r="H69" s="19">
        <v>0</v>
      </c>
      <c r="I69" s="20">
        <v>400</v>
      </c>
      <c r="J69" s="21">
        <f t="shared" ref="J69" si="80">SUM(H69,-I69)</f>
        <v>-400</v>
      </c>
      <c r="L69" s="24">
        <f t="shared" ref="L69:N70" si="81">SUM(C69,-H69)</f>
        <v>0</v>
      </c>
      <c r="M69" s="19">
        <f t="shared" si="81"/>
        <v>-400</v>
      </c>
      <c r="N69" s="21">
        <f t="shared" si="81"/>
        <v>400</v>
      </c>
    </row>
    <row r="70" spans="1:14" ht="30.75" customHeight="1" x14ac:dyDescent="0.5">
      <c r="A70" s="47" t="s">
        <v>62</v>
      </c>
      <c r="B70" s="48">
        <v>0</v>
      </c>
      <c r="C70" s="19">
        <v>0</v>
      </c>
      <c r="D70" s="20">
        <v>0</v>
      </c>
      <c r="E70" s="21">
        <f t="shared" ref="E70:E75" si="82">SUM(C70,-D70)</f>
        <v>0</v>
      </c>
      <c r="F70" s="22"/>
      <c r="G70" s="23">
        <v>0</v>
      </c>
      <c r="H70" s="19">
        <v>0</v>
      </c>
      <c r="I70" s="20">
        <v>1000</v>
      </c>
      <c r="J70" s="21">
        <f t="shared" ref="J70:J73" si="83">SUM(H70,-I70)</f>
        <v>-1000</v>
      </c>
      <c r="L70" s="24">
        <f t="shared" si="81"/>
        <v>0</v>
      </c>
      <c r="M70" s="19">
        <f t="shared" si="81"/>
        <v>-1000</v>
      </c>
      <c r="N70" s="21">
        <f t="shared" si="81"/>
        <v>1000</v>
      </c>
    </row>
    <row r="71" spans="1:14" ht="30.75" customHeight="1" x14ac:dyDescent="0.5">
      <c r="A71" s="46" t="s">
        <v>26</v>
      </c>
      <c r="B71" s="28">
        <v>0</v>
      </c>
      <c r="C71" s="29">
        <v>0</v>
      </c>
      <c r="D71" s="30">
        <v>0</v>
      </c>
      <c r="E71" s="31">
        <f t="shared" si="82"/>
        <v>0</v>
      </c>
      <c r="F71" s="32"/>
      <c r="G71" s="33">
        <v>65</v>
      </c>
      <c r="H71" s="29">
        <v>65</v>
      </c>
      <c r="I71" s="30">
        <v>5000</v>
      </c>
      <c r="J71" s="31">
        <f t="shared" si="83"/>
        <v>-4935</v>
      </c>
      <c r="K71" s="32"/>
      <c r="L71" s="34">
        <f t="shared" ref="L71:L75" si="84">SUM(C71,-H71)</f>
        <v>-65</v>
      </c>
      <c r="M71" s="29">
        <f t="shared" ref="M71:M75" si="85">SUM(D71,-I71)</f>
        <v>-5000</v>
      </c>
      <c r="N71" s="31">
        <f t="shared" ref="N71:N75" si="86">SUM(E71,-J71)</f>
        <v>4935</v>
      </c>
    </row>
    <row r="72" spans="1:14" ht="30.75" customHeight="1" x14ac:dyDescent="0.5">
      <c r="A72" s="47" t="s">
        <v>27</v>
      </c>
      <c r="B72" s="48">
        <v>0</v>
      </c>
      <c r="C72" s="19">
        <v>0</v>
      </c>
      <c r="D72" s="20">
        <v>0</v>
      </c>
      <c r="E72" s="21">
        <f t="shared" si="82"/>
        <v>0</v>
      </c>
      <c r="F72" s="22"/>
      <c r="G72" s="23">
        <v>0</v>
      </c>
      <c r="H72" s="19">
        <v>42.89</v>
      </c>
      <c r="I72" s="20">
        <v>100</v>
      </c>
      <c r="J72" s="21">
        <f t="shared" si="83"/>
        <v>-57.11</v>
      </c>
      <c r="L72" s="24">
        <f t="shared" si="84"/>
        <v>-42.89</v>
      </c>
      <c r="M72" s="19">
        <f t="shared" si="85"/>
        <v>-100</v>
      </c>
      <c r="N72" s="21">
        <f t="shared" si="86"/>
        <v>57.11</v>
      </c>
    </row>
    <row r="73" spans="1:14" ht="30.75" customHeight="1" x14ac:dyDescent="0.5">
      <c r="A73" s="47" t="s">
        <v>86</v>
      </c>
      <c r="B73" s="48">
        <v>0</v>
      </c>
      <c r="C73" s="19">
        <v>0</v>
      </c>
      <c r="D73" s="20">
        <v>0</v>
      </c>
      <c r="E73" s="21">
        <f t="shared" si="82"/>
        <v>0</v>
      </c>
      <c r="F73" s="22"/>
      <c r="G73" s="23">
        <v>0</v>
      </c>
      <c r="H73" s="19">
        <v>0</v>
      </c>
      <c r="I73" s="20">
        <v>1000</v>
      </c>
      <c r="J73" s="21">
        <f t="shared" si="83"/>
        <v>-1000</v>
      </c>
      <c r="L73" s="24">
        <f t="shared" si="84"/>
        <v>0</v>
      </c>
      <c r="M73" s="19">
        <f t="shared" si="85"/>
        <v>-1000</v>
      </c>
      <c r="N73" s="21">
        <f t="shared" si="86"/>
        <v>1000</v>
      </c>
    </row>
    <row r="74" spans="1:14" ht="30.75" customHeight="1" x14ac:dyDescent="0.5">
      <c r="A74" s="47" t="s">
        <v>28</v>
      </c>
      <c r="B74" s="48">
        <v>0</v>
      </c>
      <c r="C74" s="19">
        <v>0</v>
      </c>
      <c r="D74" s="20">
        <v>0</v>
      </c>
      <c r="E74" s="21">
        <f t="shared" si="82"/>
        <v>0</v>
      </c>
      <c r="F74" s="22"/>
      <c r="G74" s="23">
        <v>0</v>
      </c>
      <c r="H74" s="19">
        <v>0</v>
      </c>
      <c r="I74" s="20">
        <v>0</v>
      </c>
      <c r="J74" s="21">
        <f>SUM(H74,-I74)</f>
        <v>0</v>
      </c>
      <c r="L74" s="24">
        <f t="shared" si="84"/>
        <v>0</v>
      </c>
      <c r="M74" s="19">
        <f t="shared" si="85"/>
        <v>0</v>
      </c>
      <c r="N74" s="21">
        <f t="shared" si="86"/>
        <v>0</v>
      </c>
    </row>
    <row r="75" spans="1:14" s="44" customFormat="1" x14ac:dyDescent="0.5">
      <c r="A75" s="36" t="s">
        <v>29</v>
      </c>
      <c r="B75" s="37">
        <f>SUM(B69:B74)</f>
        <v>0</v>
      </c>
      <c r="C75" s="53">
        <f>SUM(C69:C74)</f>
        <v>0</v>
      </c>
      <c r="D75" s="54">
        <f>SUM(D69:D74)</f>
        <v>0</v>
      </c>
      <c r="E75" s="40">
        <f t="shared" si="82"/>
        <v>0</v>
      </c>
      <c r="F75" s="43"/>
      <c r="G75" s="37">
        <f>SUM(G69:G74)</f>
        <v>65</v>
      </c>
      <c r="H75" s="53">
        <f>SUM(H69:H74)</f>
        <v>107.89</v>
      </c>
      <c r="I75" s="54">
        <f>SUM(I69:I74)</f>
        <v>7500</v>
      </c>
      <c r="J75" s="40">
        <f t="shared" ref="J75" si="87">SUM(H75,-I75)</f>
        <v>-7392.11</v>
      </c>
      <c r="K75" s="43"/>
      <c r="L75" s="42">
        <f t="shared" si="84"/>
        <v>-107.89</v>
      </c>
      <c r="M75" s="38">
        <f t="shared" si="85"/>
        <v>-7500</v>
      </c>
      <c r="N75" s="40">
        <f t="shared" si="86"/>
        <v>7392.11</v>
      </c>
    </row>
    <row r="76" spans="1:14" x14ac:dyDescent="0.5">
      <c r="A76" s="45"/>
      <c r="B76" s="48"/>
      <c r="C76" s="19"/>
      <c r="D76" s="20"/>
      <c r="E76" s="21"/>
      <c r="F76" s="22"/>
      <c r="G76" s="23"/>
      <c r="H76" s="19"/>
      <c r="I76" s="20"/>
      <c r="J76" s="21"/>
      <c r="L76" s="24"/>
      <c r="M76" s="25"/>
      <c r="N76" s="26"/>
    </row>
    <row r="77" spans="1:14" x14ac:dyDescent="0.5">
      <c r="A77" s="51" t="s">
        <v>87</v>
      </c>
      <c r="B77" s="50">
        <v>0</v>
      </c>
      <c r="C77" s="55">
        <v>0</v>
      </c>
      <c r="D77" s="56">
        <v>0</v>
      </c>
      <c r="E77" s="57">
        <f t="shared" ref="E77" si="88">SUM(C77,-D77)</f>
        <v>0</v>
      </c>
      <c r="F77" s="58"/>
      <c r="G77" s="18">
        <v>0</v>
      </c>
      <c r="H77" s="55">
        <v>0</v>
      </c>
      <c r="I77" s="56">
        <v>150</v>
      </c>
      <c r="J77" s="57">
        <f t="shared" ref="J77" si="89">SUM(H77,-I77)</f>
        <v>-150</v>
      </c>
      <c r="K77" s="58"/>
      <c r="L77" s="59">
        <f t="shared" ref="L77" si="90">SUM(C77,-H77)</f>
        <v>0</v>
      </c>
      <c r="M77" s="55">
        <f t="shared" ref="M77" si="91">SUM(D77,-I77)</f>
        <v>-150</v>
      </c>
      <c r="N77" s="57">
        <f t="shared" ref="N77" si="92">SUM(E77,-J77)</f>
        <v>150</v>
      </c>
    </row>
    <row r="78" spans="1:14" x14ac:dyDescent="0.5">
      <c r="A78" s="47"/>
      <c r="B78" s="48"/>
      <c r="C78" s="19"/>
      <c r="D78" s="20"/>
      <c r="E78" s="21"/>
      <c r="F78" s="22"/>
      <c r="G78" s="23"/>
      <c r="H78" s="19"/>
      <c r="I78" s="20"/>
      <c r="J78" s="21"/>
      <c r="L78" s="24"/>
      <c r="M78" s="25"/>
      <c r="N78" s="26"/>
    </row>
    <row r="79" spans="1:14" x14ac:dyDescent="0.5">
      <c r="A79" s="17" t="s">
        <v>30</v>
      </c>
      <c r="B79" s="50"/>
      <c r="C79" s="19"/>
      <c r="D79" s="20"/>
      <c r="E79" s="21"/>
      <c r="F79" s="22"/>
      <c r="G79" s="23"/>
      <c r="H79" s="19"/>
      <c r="I79" s="20"/>
      <c r="J79" s="21"/>
      <c r="L79" s="24"/>
      <c r="M79" s="25"/>
      <c r="N79" s="26"/>
    </row>
    <row r="80" spans="1:14" x14ac:dyDescent="0.5">
      <c r="A80" s="47" t="s">
        <v>1</v>
      </c>
      <c r="B80" s="48">
        <v>0</v>
      </c>
      <c r="C80" s="19">
        <v>0</v>
      </c>
      <c r="D80" s="20">
        <v>0</v>
      </c>
      <c r="E80" s="21">
        <f>SUM(C80,-D80)</f>
        <v>0</v>
      </c>
      <c r="F80" s="22"/>
      <c r="G80" s="23">
        <v>0</v>
      </c>
      <c r="H80" s="19">
        <v>505</v>
      </c>
      <c r="I80" s="20">
        <v>520</v>
      </c>
      <c r="J80" s="21">
        <f t="shared" ref="J80:J90" si="93">SUM(H80,-I80)</f>
        <v>-15</v>
      </c>
      <c r="L80" s="24">
        <f t="shared" ref="L80:L90" si="94">SUM(C80,-H80)</f>
        <v>-505</v>
      </c>
      <c r="M80" s="19">
        <f t="shared" ref="M80:M90" si="95">SUM(D80,-I80)</f>
        <v>-520</v>
      </c>
      <c r="N80" s="21">
        <f t="shared" ref="N80:N90" si="96">SUM(E80,-J80)</f>
        <v>15</v>
      </c>
    </row>
    <row r="81" spans="1:14" x14ac:dyDescent="0.5">
      <c r="A81" s="47" t="s">
        <v>43</v>
      </c>
      <c r="B81" s="48">
        <v>0</v>
      </c>
      <c r="C81" s="19">
        <v>0</v>
      </c>
      <c r="D81" s="20">
        <v>0</v>
      </c>
      <c r="E81" s="21">
        <f t="shared" ref="E81:E90" si="97">SUM(C81,-D81)</f>
        <v>0</v>
      </c>
      <c r="F81" s="22"/>
      <c r="G81" s="23">
        <v>0</v>
      </c>
      <c r="H81" s="19">
        <v>30</v>
      </c>
      <c r="I81" s="20">
        <v>50</v>
      </c>
      <c r="J81" s="21">
        <f t="shared" si="93"/>
        <v>-20</v>
      </c>
      <c r="L81" s="24">
        <f t="shared" si="94"/>
        <v>-30</v>
      </c>
      <c r="M81" s="19">
        <f t="shared" si="95"/>
        <v>-50</v>
      </c>
      <c r="N81" s="21">
        <f t="shared" si="96"/>
        <v>20</v>
      </c>
    </row>
    <row r="82" spans="1:14" x14ac:dyDescent="0.5">
      <c r="A82" s="47" t="s">
        <v>31</v>
      </c>
      <c r="B82" s="48">
        <v>0</v>
      </c>
      <c r="C82" s="19">
        <v>0</v>
      </c>
      <c r="D82" s="20">
        <v>0</v>
      </c>
      <c r="E82" s="21">
        <f t="shared" si="97"/>
        <v>0</v>
      </c>
      <c r="F82" s="22"/>
      <c r="G82" s="23">
        <v>0</v>
      </c>
      <c r="H82" s="19">
        <v>320</v>
      </c>
      <c r="I82" s="20">
        <v>255</v>
      </c>
      <c r="J82" s="21">
        <f t="shared" si="93"/>
        <v>65</v>
      </c>
      <c r="L82" s="24">
        <f t="shared" si="94"/>
        <v>-320</v>
      </c>
      <c r="M82" s="19">
        <f t="shared" si="95"/>
        <v>-255</v>
      </c>
      <c r="N82" s="21">
        <f t="shared" si="96"/>
        <v>-65</v>
      </c>
    </row>
    <row r="83" spans="1:14" x14ac:dyDescent="0.5">
      <c r="A83" s="46" t="s">
        <v>88</v>
      </c>
      <c r="B83" s="28">
        <v>0</v>
      </c>
      <c r="C83" s="29">
        <v>0</v>
      </c>
      <c r="D83" s="30">
        <v>0</v>
      </c>
      <c r="E83" s="31">
        <f t="shared" si="97"/>
        <v>0</v>
      </c>
      <c r="F83" s="32"/>
      <c r="G83" s="33">
        <v>6.55</v>
      </c>
      <c r="H83" s="29">
        <v>82.81</v>
      </c>
      <c r="I83" s="30">
        <v>100</v>
      </c>
      <c r="J83" s="31">
        <f t="shared" si="93"/>
        <v>-17.189999999999998</v>
      </c>
      <c r="K83" s="32"/>
      <c r="L83" s="34">
        <f t="shared" si="94"/>
        <v>-82.81</v>
      </c>
      <c r="M83" s="29">
        <f t="shared" si="95"/>
        <v>-100</v>
      </c>
      <c r="N83" s="31">
        <f t="shared" si="96"/>
        <v>17.189999999999998</v>
      </c>
    </row>
    <row r="84" spans="1:14" x14ac:dyDescent="0.5">
      <c r="A84" s="47" t="s">
        <v>89</v>
      </c>
      <c r="B84" s="48">
        <v>0</v>
      </c>
      <c r="C84" s="19">
        <v>0</v>
      </c>
      <c r="D84" s="20">
        <v>0</v>
      </c>
      <c r="E84" s="21">
        <f t="shared" ref="E84" si="98">SUM(C84,-D84)</f>
        <v>0</v>
      </c>
      <c r="F84" s="22"/>
      <c r="G84" s="23">
        <v>0</v>
      </c>
      <c r="H84" s="19">
        <v>0</v>
      </c>
      <c r="I84" s="20">
        <v>50</v>
      </c>
      <c r="J84" s="21">
        <f t="shared" ref="J84" si="99">SUM(H84,-I84)</f>
        <v>-50</v>
      </c>
      <c r="L84" s="24">
        <f t="shared" ref="L84" si="100">SUM(C84,-H84)</f>
        <v>0</v>
      </c>
      <c r="M84" s="19">
        <f t="shared" ref="M84" si="101">SUM(D84,-I84)</f>
        <v>-50</v>
      </c>
      <c r="N84" s="21">
        <f t="shared" ref="N84" si="102">SUM(E84,-J84)</f>
        <v>50</v>
      </c>
    </row>
    <row r="85" spans="1:14" x14ac:dyDescent="0.5">
      <c r="A85" s="47" t="s">
        <v>42</v>
      </c>
      <c r="B85" s="48">
        <v>0</v>
      </c>
      <c r="C85" s="19">
        <v>0</v>
      </c>
      <c r="D85" s="20">
        <v>0</v>
      </c>
      <c r="E85" s="21">
        <f t="shared" si="97"/>
        <v>0</v>
      </c>
      <c r="F85" s="22"/>
      <c r="G85" s="23">
        <v>0</v>
      </c>
      <c r="H85" s="19">
        <v>0</v>
      </c>
      <c r="I85" s="20">
        <v>200</v>
      </c>
      <c r="J85" s="21">
        <f t="shared" si="93"/>
        <v>-200</v>
      </c>
      <c r="L85" s="24">
        <f t="shared" si="94"/>
        <v>0</v>
      </c>
      <c r="M85" s="19">
        <f t="shared" si="95"/>
        <v>-200</v>
      </c>
      <c r="N85" s="21">
        <f t="shared" si="96"/>
        <v>200</v>
      </c>
    </row>
    <row r="86" spans="1:14" x14ac:dyDescent="0.5">
      <c r="A86" s="46" t="s">
        <v>92</v>
      </c>
      <c r="B86" s="28">
        <v>0</v>
      </c>
      <c r="C86" s="29">
        <v>0</v>
      </c>
      <c r="D86" s="30">
        <v>0</v>
      </c>
      <c r="E86" s="31">
        <f t="shared" si="97"/>
        <v>0</v>
      </c>
      <c r="F86" s="32"/>
      <c r="G86" s="33">
        <v>23.3</v>
      </c>
      <c r="H86" s="29">
        <v>282.14</v>
      </c>
      <c r="I86" s="30">
        <v>600</v>
      </c>
      <c r="J86" s="31">
        <f t="shared" si="93"/>
        <v>-317.86</v>
      </c>
      <c r="K86" s="32"/>
      <c r="L86" s="34">
        <f t="shared" si="94"/>
        <v>-282.14</v>
      </c>
      <c r="M86" s="29">
        <f t="shared" si="95"/>
        <v>-600</v>
      </c>
      <c r="N86" s="31">
        <f t="shared" si="96"/>
        <v>317.86</v>
      </c>
    </row>
    <row r="87" spans="1:14" x14ac:dyDescent="0.5">
      <c r="A87" s="47" t="s">
        <v>90</v>
      </c>
      <c r="B87" s="48">
        <v>0</v>
      </c>
      <c r="C87" s="19">
        <v>0</v>
      </c>
      <c r="D87" s="20">
        <v>0</v>
      </c>
      <c r="E87" s="21">
        <f t="shared" si="97"/>
        <v>0</v>
      </c>
      <c r="F87" s="22"/>
      <c r="G87" s="23">
        <v>0</v>
      </c>
      <c r="H87" s="19">
        <v>0</v>
      </c>
      <c r="I87" s="20">
        <v>50</v>
      </c>
      <c r="J87" s="21">
        <f t="shared" si="93"/>
        <v>-50</v>
      </c>
      <c r="L87" s="24">
        <f t="shared" si="94"/>
        <v>0</v>
      </c>
      <c r="M87" s="19">
        <f t="shared" si="95"/>
        <v>-50</v>
      </c>
      <c r="N87" s="21">
        <f t="shared" si="96"/>
        <v>50</v>
      </c>
    </row>
    <row r="88" spans="1:14" x14ac:dyDescent="0.5">
      <c r="A88" s="47" t="s">
        <v>91</v>
      </c>
      <c r="B88" s="48">
        <v>0</v>
      </c>
      <c r="C88" s="19">
        <v>0</v>
      </c>
      <c r="D88" s="20">
        <v>0</v>
      </c>
      <c r="E88" s="21">
        <f t="shared" ref="E88" si="103">SUM(C88,-D88)</f>
        <v>0</v>
      </c>
      <c r="F88" s="22"/>
      <c r="G88" s="23">
        <v>0</v>
      </c>
      <c r="H88" s="19">
        <v>750</v>
      </c>
      <c r="I88" s="20">
        <v>500</v>
      </c>
      <c r="J88" s="21">
        <f t="shared" ref="J88" si="104">SUM(H88,-I88)</f>
        <v>250</v>
      </c>
      <c r="L88" s="24">
        <f t="shared" ref="L88" si="105">SUM(C88,-H88)</f>
        <v>-750</v>
      </c>
      <c r="M88" s="19">
        <f t="shared" ref="M88" si="106">SUM(D88,-I88)</f>
        <v>-500</v>
      </c>
      <c r="N88" s="21">
        <f t="shared" ref="N88" si="107">SUM(E88,-J88)</f>
        <v>-250</v>
      </c>
    </row>
    <row r="89" spans="1:14" x14ac:dyDescent="0.5">
      <c r="A89" s="46" t="s">
        <v>32</v>
      </c>
      <c r="B89" s="28">
        <v>0.08</v>
      </c>
      <c r="C89" s="29">
        <v>0.49</v>
      </c>
      <c r="D89" s="30">
        <v>0</v>
      </c>
      <c r="E89" s="31">
        <f t="shared" si="97"/>
        <v>0.49</v>
      </c>
      <c r="F89" s="32"/>
      <c r="G89" s="33">
        <v>0</v>
      </c>
      <c r="H89" s="29">
        <v>65.83</v>
      </c>
      <c r="I89" s="30">
        <v>50</v>
      </c>
      <c r="J89" s="31">
        <f t="shared" si="93"/>
        <v>15.829999999999998</v>
      </c>
      <c r="K89" s="32"/>
      <c r="L89" s="34">
        <f t="shared" si="94"/>
        <v>-65.34</v>
      </c>
      <c r="M89" s="29">
        <f t="shared" si="95"/>
        <v>-50</v>
      </c>
      <c r="N89" s="31">
        <f t="shared" si="96"/>
        <v>-15.339999999999998</v>
      </c>
    </row>
    <row r="90" spans="1:14" x14ac:dyDescent="0.5">
      <c r="A90" s="70" t="s">
        <v>33</v>
      </c>
      <c r="B90" s="37">
        <f>SUM(B80:B89)</f>
        <v>0.08</v>
      </c>
      <c r="C90" s="38">
        <f>SUM(C80:C89)</f>
        <v>0.49</v>
      </c>
      <c r="D90" s="39">
        <f>SUM(D80:D89)</f>
        <v>0</v>
      </c>
      <c r="E90" s="40">
        <f t="shared" si="97"/>
        <v>0.49</v>
      </c>
      <c r="F90" s="43"/>
      <c r="G90" s="49">
        <f>SUM(G80:G89)</f>
        <v>29.85</v>
      </c>
      <c r="H90" s="38">
        <f>SUM(H80:H89)</f>
        <v>2035.7799999999997</v>
      </c>
      <c r="I90" s="39">
        <f>SUM(I80:I89)</f>
        <v>2375</v>
      </c>
      <c r="J90" s="40">
        <f t="shared" si="93"/>
        <v>-339.22000000000025</v>
      </c>
      <c r="K90" s="43"/>
      <c r="L90" s="42">
        <f t="shared" si="94"/>
        <v>-2035.2899999999997</v>
      </c>
      <c r="M90" s="38">
        <f t="shared" si="95"/>
        <v>-2375</v>
      </c>
      <c r="N90" s="40">
        <f t="shared" si="96"/>
        <v>339.71000000000026</v>
      </c>
    </row>
    <row r="91" spans="1:14" x14ac:dyDescent="0.5">
      <c r="A91" s="45"/>
      <c r="B91" s="48"/>
      <c r="C91" s="19"/>
      <c r="D91" s="20"/>
      <c r="E91" s="21"/>
      <c r="F91" s="22"/>
      <c r="G91" s="23"/>
      <c r="H91" s="19"/>
      <c r="I91" s="20"/>
      <c r="J91" s="21"/>
      <c r="L91" s="24"/>
      <c r="M91" s="25"/>
      <c r="N91" s="26"/>
    </row>
    <row r="92" spans="1:14" x14ac:dyDescent="0.5">
      <c r="A92" s="51" t="s">
        <v>34</v>
      </c>
      <c r="B92" s="50"/>
      <c r="C92" s="19"/>
      <c r="D92" s="20"/>
      <c r="E92" s="21"/>
      <c r="F92" s="22"/>
      <c r="G92" s="23"/>
      <c r="H92" s="19"/>
      <c r="I92" s="20"/>
      <c r="J92" s="21"/>
      <c r="L92" s="24"/>
      <c r="M92" s="25"/>
      <c r="N92" s="26"/>
    </row>
    <row r="93" spans="1:14" x14ac:dyDescent="0.5">
      <c r="A93" s="47" t="s">
        <v>35</v>
      </c>
      <c r="B93" s="48">
        <v>0</v>
      </c>
      <c r="C93" s="19">
        <v>0</v>
      </c>
      <c r="D93" s="20">
        <v>0</v>
      </c>
      <c r="E93" s="21">
        <f t="shared" ref="E93:E96" si="108">SUM(C93,-D93)</f>
        <v>0</v>
      </c>
      <c r="F93" s="22"/>
      <c r="G93" s="23">
        <v>0</v>
      </c>
      <c r="H93" s="19">
        <v>0</v>
      </c>
      <c r="I93" s="20">
        <v>500</v>
      </c>
      <c r="J93" s="21">
        <f t="shared" ref="J93:J96" si="109">SUM(H93,-I93)</f>
        <v>-500</v>
      </c>
      <c r="L93" s="24">
        <f t="shared" ref="L93:L97" si="110">SUM(C93,-H93)</f>
        <v>0</v>
      </c>
      <c r="M93" s="19">
        <f t="shared" ref="M93:M97" si="111">SUM(D93,-I93)</f>
        <v>-500</v>
      </c>
      <c r="N93" s="21">
        <f t="shared" ref="N93:N97" si="112">SUM(E93,-J93)</f>
        <v>500</v>
      </c>
    </row>
    <row r="94" spans="1:14" x14ac:dyDescent="0.5">
      <c r="A94" s="47" t="s">
        <v>39</v>
      </c>
      <c r="B94" s="48">
        <v>0</v>
      </c>
      <c r="C94" s="19">
        <v>0</v>
      </c>
      <c r="D94" s="20">
        <v>0</v>
      </c>
      <c r="E94" s="21">
        <f t="shared" si="108"/>
        <v>0</v>
      </c>
      <c r="F94" s="22"/>
      <c r="G94" s="23">
        <v>0</v>
      </c>
      <c r="H94" s="19">
        <v>0</v>
      </c>
      <c r="I94" s="20">
        <v>500</v>
      </c>
      <c r="J94" s="21">
        <f t="shared" si="109"/>
        <v>-500</v>
      </c>
      <c r="L94" s="24">
        <f t="shared" si="110"/>
        <v>0</v>
      </c>
      <c r="M94" s="19">
        <f t="shared" si="111"/>
        <v>-500</v>
      </c>
      <c r="N94" s="21">
        <f t="shared" si="112"/>
        <v>500</v>
      </c>
    </row>
    <row r="95" spans="1:14" x14ac:dyDescent="0.5">
      <c r="A95" s="47" t="s">
        <v>36</v>
      </c>
      <c r="B95" s="48">
        <v>0</v>
      </c>
      <c r="C95" s="19">
        <v>0</v>
      </c>
      <c r="D95" s="20">
        <v>0</v>
      </c>
      <c r="E95" s="21">
        <f t="shared" si="108"/>
        <v>0</v>
      </c>
      <c r="F95" s="22"/>
      <c r="G95" s="23">
        <v>0</v>
      </c>
      <c r="H95" s="19">
        <v>0</v>
      </c>
      <c r="I95" s="20">
        <v>500</v>
      </c>
      <c r="J95" s="21">
        <f t="shared" si="109"/>
        <v>-500</v>
      </c>
      <c r="L95" s="24">
        <f t="shared" si="110"/>
        <v>0</v>
      </c>
      <c r="M95" s="19">
        <f t="shared" si="111"/>
        <v>-500</v>
      </c>
      <c r="N95" s="21">
        <f t="shared" si="112"/>
        <v>500</v>
      </c>
    </row>
    <row r="96" spans="1:14" s="44" customFormat="1" x14ac:dyDescent="0.5">
      <c r="A96" s="47" t="s">
        <v>37</v>
      </c>
      <c r="B96" s="48">
        <v>0</v>
      </c>
      <c r="C96" s="19">
        <v>0</v>
      </c>
      <c r="D96" s="20">
        <v>0</v>
      </c>
      <c r="E96" s="21">
        <f t="shared" si="108"/>
        <v>0</v>
      </c>
      <c r="F96" s="58"/>
      <c r="G96" s="23">
        <v>0</v>
      </c>
      <c r="H96" s="19">
        <v>0</v>
      </c>
      <c r="I96" s="20">
        <v>0</v>
      </c>
      <c r="J96" s="21">
        <f t="shared" si="109"/>
        <v>0</v>
      </c>
      <c r="K96" s="58"/>
      <c r="L96" s="24">
        <f t="shared" si="110"/>
        <v>0</v>
      </c>
      <c r="M96" s="19">
        <f t="shared" si="111"/>
        <v>0</v>
      </c>
      <c r="N96" s="21">
        <f t="shared" si="112"/>
        <v>0</v>
      </c>
    </row>
    <row r="97" spans="1:14" s="44" customFormat="1" x14ac:dyDescent="0.5">
      <c r="A97" s="17" t="s">
        <v>38</v>
      </c>
      <c r="B97" s="50">
        <f>SUM(B93:B96)</f>
        <v>0</v>
      </c>
      <c r="C97" s="55">
        <f>SUM(C93:C96)</f>
        <v>0</v>
      </c>
      <c r="D97" s="56">
        <f>SUM(D93:D96)</f>
        <v>0</v>
      </c>
      <c r="E97" s="57">
        <f>SUM(C97,-D97)</f>
        <v>0</v>
      </c>
      <c r="F97" s="58"/>
      <c r="G97" s="18">
        <f>SUM(G93:G96)</f>
        <v>0</v>
      </c>
      <c r="H97" s="55">
        <f>SUM(H93:H96)</f>
        <v>0</v>
      </c>
      <c r="I97" s="56">
        <f>SUM(I93:I96)</f>
        <v>1500</v>
      </c>
      <c r="J97" s="57">
        <f>SUM(H97,-I97)</f>
        <v>-1500</v>
      </c>
      <c r="K97" s="58"/>
      <c r="L97" s="59">
        <f t="shared" si="110"/>
        <v>0</v>
      </c>
      <c r="M97" s="55">
        <f t="shared" si="111"/>
        <v>-1500</v>
      </c>
      <c r="N97" s="57">
        <f t="shared" si="112"/>
        <v>1500</v>
      </c>
    </row>
    <row r="98" spans="1:14" s="44" customFormat="1" x14ac:dyDescent="0.5">
      <c r="A98" s="45"/>
      <c r="B98" s="64"/>
      <c r="C98" s="65"/>
      <c r="D98" s="66"/>
      <c r="E98" s="67"/>
      <c r="F98" s="58"/>
      <c r="G98" s="68"/>
      <c r="H98" s="65"/>
      <c r="I98" s="66"/>
      <c r="J98" s="67"/>
      <c r="K98" s="58"/>
      <c r="L98" s="69"/>
      <c r="M98" s="65"/>
      <c r="N98" s="67"/>
    </row>
    <row r="99" spans="1:14" s="44" customFormat="1" x14ac:dyDescent="0.5">
      <c r="A99" s="17" t="s">
        <v>96</v>
      </c>
      <c r="B99" s="50">
        <f>SUM(B95:B98)</f>
        <v>0</v>
      </c>
      <c r="C99" s="55">
        <f>SUM(C95:C98)</f>
        <v>0</v>
      </c>
      <c r="D99" s="56">
        <v>12388</v>
      </c>
      <c r="E99" s="57">
        <f>SUM(C99,-D99)</f>
        <v>-12388</v>
      </c>
      <c r="F99" s="58"/>
      <c r="G99" s="18">
        <v>0</v>
      </c>
      <c r="H99" s="55">
        <v>2046.17</v>
      </c>
      <c r="I99" s="56">
        <v>0</v>
      </c>
      <c r="J99" s="57">
        <f>SUM(H99,-I99)</f>
        <v>2046.17</v>
      </c>
      <c r="K99" s="58"/>
      <c r="L99" s="59">
        <f t="shared" ref="L99" si="113">SUM(C99,-H99)</f>
        <v>-2046.17</v>
      </c>
      <c r="M99" s="55">
        <f t="shared" ref="M99" si="114">SUM(D99,-I99)</f>
        <v>12388</v>
      </c>
      <c r="N99" s="57">
        <f t="shared" ref="N99" si="115">SUM(E99,-J99)</f>
        <v>-14434.17</v>
      </c>
    </row>
    <row r="100" spans="1:14" s="44" customFormat="1" x14ac:dyDescent="0.5">
      <c r="A100" s="45"/>
      <c r="B100" s="64"/>
      <c r="C100" s="65"/>
      <c r="D100" s="66"/>
      <c r="E100" s="67"/>
      <c r="F100" s="58"/>
      <c r="G100" s="68"/>
      <c r="H100" s="65"/>
      <c r="I100" s="66"/>
      <c r="J100" s="67"/>
      <c r="K100" s="58"/>
      <c r="L100" s="69"/>
      <c r="M100" s="65"/>
      <c r="N100" s="67"/>
    </row>
    <row r="101" spans="1:14" s="44" customFormat="1" ht="32.25" thickBot="1" x14ac:dyDescent="0.55000000000000004">
      <c r="A101" s="71" t="s">
        <v>40</v>
      </c>
      <c r="B101" s="72">
        <f>SUM(B6,B16,B25,B42,B50,B52,B66,B75,B77,B90,B97,B99)</f>
        <v>7276.41</v>
      </c>
      <c r="C101" s="73">
        <f>SUM(C6,C16,C25,C42,C50,C52,C66,C75,C77,C90,C97,C99)</f>
        <v>27212.840000000004</v>
      </c>
      <c r="D101" s="74">
        <f>SUM(D6,D16,D25,D42,D50,D52,D66,D75,D77,D90,D97,D99)</f>
        <v>58828</v>
      </c>
      <c r="E101" s="75">
        <f>SUM(C101,-D101)</f>
        <v>-31615.159999999996</v>
      </c>
      <c r="F101" s="58"/>
      <c r="G101" s="72">
        <f>SUM(G6,G16,G25,G42,G50,G52,G66,G75,G77,G90,G97,G99)</f>
        <v>243.89</v>
      </c>
      <c r="H101" s="73">
        <f>SUM(H6,H16,H25,H42,H50,H52,H66,H75,H77,H90,H97,H99)</f>
        <v>17360.46</v>
      </c>
      <c r="I101" s="74">
        <f>SUM(I6,I16,I25,I42,I50,I52,I66,I75,I77,I90,I97,I99)</f>
        <v>58828</v>
      </c>
      <c r="J101" s="75">
        <f>SUM(H101,-I101)</f>
        <v>-41467.54</v>
      </c>
      <c r="K101" s="58"/>
      <c r="L101" s="76">
        <f>SUM(C101,-H101)</f>
        <v>9852.3800000000047</v>
      </c>
      <c r="M101" s="77">
        <f>SUM(D101,-I101)</f>
        <v>0</v>
      </c>
      <c r="N101" s="75">
        <f>SUM(E101,-J101)</f>
        <v>9852.3800000000047</v>
      </c>
    </row>
    <row r="102" spans="1:14" x14ac:dyDescent="0.5">
      <c r="A102" s="22"/>
    </row>
    <row r="103" spans="1:14" ht="32.25" thickBot="1" x14ac:dyDescent="0.55000000000000004">
      <c r="A103" s="22"/>
      <c r="B103" s="60"/>
      <c r="C103" s="60"/>
      <c r="D103" s="60"/>
      <c r="E103" s="60"/>
      <c r="F103" s="22"/>
      <c r="G103" s="60"/>
      <c r="H103" s="60"/>
      <c r="I103" s="60"/>
      <c r="J103" s="60"/>
      <c r="L103" s="60"/>
      <c r="M103" s="22"/>
      <c r="N103" s="22"/>
    </row>
    <row r="104" spans="1:14" x14ac:dyDescent="0.5">
      <c r="A104" s="79" t="s">
        <v>117</v>
      </c>
      <c r="B104" s="80"/>
      <c r="C104" s="80"/>
      <c r="D104" s="80">
        <v>23057.37</v>
      </c>
      <c r="E104" s="81"/>
    </row>
    <row r="105" spans="1:14" ht="32.25" thickBot="1" x14ac:dyDescent="0.55000000000000004">
      <c r="A105" s="82" t="s">
        <v>118</v>
      </c>
      <c r="B105" s="83"/>
      <c r="C105" s="83"/>
      <c r="D105" s="83">
        <v>3318.76</v>
      </c>
      <c r="E105" s="84"/>
    </row>
    <row r="106" spans="1:14" x14ac:dyDescent="0.5">
      <c r="A106" s="16" t="s">
        <v>119</v>
      </c>
    </row>
  </sheetData>
  <printOptions horizontalCentered="1" verticalCentered="1"/>
  <pageMargins left="0.25" right="0.25" top="0.75" bottom="0.75" header="0.3" footer="0.3"/>
  <pageSetup paperSize="5" scale="28" fitToHeight="0" orientation="landscape" r:id="rId1"/>
  <headerFooter>
    <oddHeader>&amp;C&amp;"-,Bold"&amp;36Monthly Treasurer's Report
11/1/17 - 11/30/17</oddHeader>
    <oddFooter>&amp;C&amp;28Page &amp;P of &amp;N</oddFooter>
    <evenHeader>&amp;C&amp;"-,Bold"&amp;14Monthly Treasurer's Report
9/1/17 - 9/30/17</evenHeader>
    <evenFooter>&amp;CPage &amp;P of &amp;N</evenFooter>
  </headerFooter>
  <rowBreaks count="1" manualBreakCount="1">
    <brk id="53" max="14" man="1"/>
  </rowBreaks>
  <colBreaks count="1" manualBreakCount="1">
    <brk id="14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Layout" zoomScaleNormal="100" workbookViewId="0">
      <selection activeCell="A34" sqref="A34"/>
    </sheetView>
  </sheetViews>
  <sheetFormatPr defaultColWidth="9.140625" defaultRowHeight="15" x14ac:dyDescent="0.25"/>
  <cols>
    <col min="1" max="1" width="9.140625" style="2"/>
    <col min="2" max="2" width="38.85546875" style="2" customWidth="1"/>
    <col min="3" max="6" width="11.85546875" style="2" customWidth="1"/>
    <col min="7" max="16384" width="9.140625" style="2"/>
  </cols>
  <sheetData>
    <row r="1" spans="1:9" x14ac:dyDescent="0.25">
      <c r="A1" s="91" t="s">
        <v>120</v>
      </c>
      <c r="B1" s="92"/>
      <c r="C1" s="92"/>
      <c r="D1" s="92"/>
      <c r="E1" s="92"/>
      <c r="F1" s="92"/>
      <c r="G1" s="85"/>
      <c r="H1" s="85"/>
    </row>
    <row r="2" spans="1:9" x14ac:dyDescent="0.25">
      <c r="A2" s="91"/>
      <c r="B2" s="91"/>
      <c r="C2" s="91"/>
      <c r="D2" s="91"/>
      <c r="E2" s="91"/>
      <c r="F2" s="91"/>
    </row>
    <row r="3" spans="1:9" x14ac:dyDescent="0.25">
      <c r="A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</row>
    <row r="4" spans="1:9" x14ac:dyDescent="0.25">
      <c r="A4" s="6" t="s">
        <v>121</v>
      </c>
      <c r="C4" s="3">
        <v>2.5</v>
      </c>
      <c r="D4" s="4">
        <v>292.5</v>
      </c>
      <c r="E4" s="3">
        <v>315</v>
      </c>
      <c r="F4" s="4">
        <f t="shared" ref="F4:F5" si="0">SUM(D4-E4)</f>
        <v>-22.5</v>
      </c>
      <c r="G4" s="6"/>
      <c r="I4" s="6"/>
    </row>
    <row r="5" spans="1:9" x14ac:dyDescent="0.25">
      <c r="A5" s="6" t="s">
        <v>122</v>
      </c>
      <c r="C5" s="3">
        <v>6055.33</v>
      </c>
      <c r="D5" s="4">
        <v>6055.33</v>
      </c>
      <c r="E5" s="3">
        <v>12500</v>
      </c>
      <c r="F5" s="4">
        <f t="shared" si="0"/>
        <v>-6444.67</v>
      </c>
      <c r="G5" s="6"/>
      <c r="I5" s="6"/>
    </row>
    <row r="6" spans="1:9" x14ac:dyDescent="0.25">
      <c r="A6" s="6" t="s">
        <v>109</v>
      </c>
      <c r="C6" s="3">
        <v>5</v>
      </c>
      <c r="D6" s="4">
        <v>1783</v>
      </c>
      <c r="E6" s="3">
        <v>0</v>
      </c>
      <c r="F6" s="4">
        <f t="shared" ref="F6" si="1">SUM(D6-E6)</f>
        <v>1783</v>
      </c>
      <c r="G6" s="6"/>
      <c r="I6" s="6"/>
    </row>
    <row r="7" spans="1:9" x14ac:dyDescent="0.25">
      <c r="A7" s="6" t="s">
        <v>107</v>
      </c>
      <c r="C7" s="3">
        <v>183</v>
      </c>
      <c r="D7" s="4">
        <v>2191.5</v>
      </c>
      <c r="E7" s="3">
        <v>660</v>
      </c>
      <c r="F7" s="4">
        <f t="shared" ref="F7" si="2">SUM(D7-E7)</f>
        <v>1531.5</v>
      </c>
      <c r="G7" s="6"/>
      <c r="I7" s="6"/>
    </row>
    <row r="8" spans="1:9" x14ac:dyDescent="0.25">
      <c r="A8" s="6" t="s">
        <v>123</v>
      </c>
      <c r="C8" s="3">
        <v>275.52</v>
      </c>
      <c r="D8" s="4">
        <v>275.52</v>
      </c>
      <c r="E8" s="3">
        <v>450</v>
      </c>
      <c r="F8" s="4">
        <f t="shared" ref="F8" si="3">SUM(D8-E8)</f>
        <v>-174.48000000000002</v>
      </c>
      <c r="G8" s="6"/>
      <c r="I8" s="6"/>
    </row>
    <row r="9" spans="1:9" x14ac:dyDescent="0.25">
      <c r="A9" s="6" t="s">
        <v>124</v>
      </c>
      <c r="C9" s="3">
        <v>9.0500000000000007</v>
      </c>
      <c r="D9" s="4">
        <v>21.07</v>
      </c>
      <c r="E9" s="3">
        <v>0</v>
      </c>
      <c r="F9" s="4">
        <f t="shared" ref="F9" si="4">SUM(D9-E9)</f>
        <v>21.07</v>
      </c>
      <c r="G9" s="6"/>
      <c r="I9" s="6"/>
    </row>
    <row r="10" spans="1:9" x14ac:dyDescent="0.25">
      <c r="A10" s="6" t="s">
        <v>108</v>
      </c>
      <c r="C10" s="3">
        <v>6</v>
      </c>
      <c r="D10" s="4">
        <v>222</v>
      </c>
      <c r="E10" s="3">
        <v>500</v>
      </c>
      <c r="F10" s="4">
        <f t="shared" ref="F10:F11" si="5">SUM(D10-E10)</f>
        <v>-278</v>
      </c>
      <c r="G10" s="6"/>
      <c r="I10" s="6"/>
    </row>
    <row r="11" spans="1:9" x14ac:dyDescent="0.25">
      <c r="A11" s="6" t="s">
        <v>125</v>
      </c>
      <c r="C11" s="3">
        <v>215.49</v>
      </c>
      <c r="D11" s="4">
        <v>215.49</v>
      </c>
      <c r="E11" s="3">
        <v>200</v>
      </c>
      <c r="F11" s="4">
        <f t="shared" si="5"/>
        <v>15.490000000000009</v>
      </c>
      <c r="G11" s="6"/>
      <c r="I11" s="6"/>
    </row>
    <row r="12" spans="1:9" x14ac:dyDescent="0.25">
      <c r="A12" s="6" t="s">
        <v>126</v>
      </c>
      <c r="C12" s="3">
        <v>269.06</v>
      </c>
      <c r="D12" s="4">
        <v>269.06</v>
      </c>
      <c r="E12" s="3">
        <v>200</v>
      </c>
      <c r="F12" s="4">
        <f t="shared" ref="F12:F13" si="6">SUM(D12-E12)</f>
        <v>69.06</v>
      </c>
      <c r="G12" s="6"/>
      <c r="I12" s="6"/>
    </row>
    <row r="13" spans="1:9" x14ac:dyDescent="0.25">
      <c r="A13" s="6" t="s">
        <v>127</v>
      </c>
      <c r="C13" s="3">
        <v>139.88</v>
      </c>
      <c r="D13" s="4">
        <v>139.88</v>
      </c>
      <c r="E13" s="3">
        <v>150</v>
      </c>
      <c r="F13" s="4">
        <f t="shared" si="6"/>
        <v>-10.120000000000005</v>
      </c>
      <c r="G13" s="6"/>
      <c r="I13" s="6"/>
    </row>
    <row r="14" spans="1:9" x14ac:dyDescent="0.25">
      <c r="A14" s="6" t="s">
        <v>128</v>
      </c>
      <c r="C14" s="3">
        <v>108</v>
      </c>
      <c r="D14" s="4">
        <v>108</v>
      </c>
      <c r="E14" s="3">
        <v>100</v>
      </c>
      <c r="F14" s="4">
        <f t="shared" ref="F14" si="7">SUM(D14-E14)</f>
        <v>8</v>
      </c>
      <c r="G14" s="6"/>
      <c r="I14" s="6"/>
    </row>
    <row r="15" spans="1:9" x14ac:dyDescent="0.25">
      <c r="A15" s="6" t="s">
        <v>74</v>
      </c>
      <c r="C15" s="3">
        <v>0.08</v>
      </c>
      <c r="D15" s="4">
        <v>0.49</v>
      </c>
      <c r="E15" s="3">
        <v>0</v>
      </c>
      <c r="F15" s="4">
        <f t="shared" ref="F15" si="8">SUM(D15-E15)</f>
        <v>0.49</v>
      </c>
      <c r="G15" s="6"/>
      <c r="I15" s="6"/>
    </row>
    <row r="17" spans="1:6" x14ac:dyDescent="0.25">
      <c r="A17" s="7" t="s">
        <v>68</v>
      </c>
      <c r="C17" s="5">
        <f>SUM(C4:C16)</f>
        <v>7268.9100000000008</v>
      </c>
      <c r="D17" s="5">
        <f>SUM(D4:D16)</f>
        <v>11573.839999999998</v>
      </c>
      <c r="E17" s="5">
        <f>SUM(E4:E16)</f>
        <v>15075</v>
      </c>
      <c r="F17" s="5">
        <f>SUM(F4:F16)</f>
        <v>-3501.1600000000003</v>
      </c>
    </row>
    <row r="19" spans="1:6" x14ac:dyDescent="0.25">
      <c r="A19" s="1" t="s">
        <v>69</v>
      </c>
      <c r="B19" s="1"/>
      <c r="C19" s="1" t="s">
        <v>64</v>
      </c>
      <c r="D19" s="1" t="s">
        <v>65</v>
      </c>
      <c r="E19" s="1" t="s">
        <v>66</v>
      </c>
      <c r="F19" s="1" t="s">
        <v>67</v>
      </c>
    </row>
    <row r="20" spans="1:6" x14ac:dyDescent="0.25">
      <c r="A20" s="6" t="s">
        <v>110</v>
      </c>
      <c r="C20" s="3">
        <v>30</v>
      </c>
      <c r="D20" s="4">
        <v>2408.29</v>
      </c>
      <c r="E20" s="3">
        <v>10600</v>
      </c>
      <c r="F20" s="4">
        <f t="shared" ref="F20:F21" si="9">SUM(D20-E20)</f>
        <v>-8191.71</v>
      </c>
    </row>
    <row r="21" spans="1:6" x14ac:dyDescent="0.25">
      <c r="A21" s="6" t="s">
        <v>129</v>
      </c>
      <c r="C21" s="3">
        <v>72.05</v>
      </c>
      <c r="D21" s="4">
        <v>72.05</v>
      </c>
      <c r="E21" s="3">
        <v>150</v>
      </c>
      <c r="F21" s="4">
        <f t="shared" si="9"/>
        <v>-77.95</v>
      </c>
    </row>
    <row r="22" spans="1:6" x14ac:dyDescent="0.25">
      <c r="A22" s="6" t="s">
        <v>130</v>
      </c>
      <c r="C22" s="3">
        <v>46.99</v>
      </c>
      <c r="D22" s="4">
        <v>46.99</v>
      </c>
      <c r="E22" s="3">
        <v>2000</v>
      </c>
      <c r="F22" s="4">
        <f t="shared" ref="F22:F24" si="10">SUM(D22-E22)</f>
        <v>-1953.01</v>
      </c>
    </row>
    <row r="23" spans="1:6" x14ac:dyDescent="0.25">
      <c r="A23" s="6" t="s">
        <v>131</v>
      </c>
      <c r="C23" s="3">
        <v>65</v>
      </c>
      <c r="D23" s="4">
        <v>65</v>
      </c>
      <c r="E23" s="3">
        <v>5000</v>
      </c>
      <c r="F23" s="4">
        <f t="shared" ref="F23" si="11">SUM(D23-E23)</f>
        <v>-4935</v>
      </c>
    </row>
    <row r="24" spans="1:6" x14ac:dyDescent="0.25">
      <c r="A24" s="6" t="s">
        <v>111</v>
      </c>
      <c r="C24" s="3">
        <v>6.55</v>
      </c>
      <c r="D24" s="4">
        <v>82.81</v>
      </c>
      <c r="E24" s="3">
        <v>100</v>
      </c>
      <c r="F24" s="4">
        <f t="shared" si="10"/>
        <v>-17.189999999999998</v>
      </c>
    </row>
    <row r="25" spans="1:6" x14ac:dyDescent="0.25">
      <c r="A25" s="6" t="s">
        <v>112</v>
      </c>
      <c r="C25" s="3">
        <v>23.3</v>
      </c>
      <c r="D25" s="4">
        <v>282.14</v>
      </c>
      <c r="E25" s="3">
        <v>600</v>
      </c>
      <c r="F25" s="4">
        <f t="shared" ref="F25" si="12">SUM(D25-E25)</f>
        <v>-317.86</v>
      </c>
    </row>
    <row r="27" spans="1:6" x14ac:dyDescent="0.25">
      <c r="A27" s="7" t="s">
        <v>70</v>
      </c>
      <c r="C27" s="5">
        <f>SUM(C20:C26)</f>
        <v>243.89000000000001</v>
      </c>
      <c r="D27" s="5">
        <f>SUM(D20:D26)</f>
        <v>2957.2799999999997</v>
      </c>
      <c r="E27" s="5">
        <f>SUM(E20:E26)</f>
        <v>18450</v>
      </c>
      <c r="F27" s="5">
        <f>SUM(F20:F26)</f>
        <v>-15492.720000000001</v>
      </c>
    </row>
    <row r="29" spans="1:6" x14ac:dyDescent="0.25">
      <c r="A29" s="1" t="s">
        <v>132</v>
      </c>
      <c r="B29" s="1"/>
      <c r="C29" s="1"/>
      <c r="D29" s="1"/>
      <c r="E29" s="8">
        <v>877.5</v>
      </c>
    </row>
    <row r="30" spans="1:6" x14ac:dyDescent="0.25">
      <c r="A30" s="1"/>
      <c r="B30" s="1"/>
      <c r="C30" s="1"/>
      <c r="D30" s="1"/>
      <c r="E30" s="9"/>
    </row>
    <row r="31" spans="1:6" x14ac:dyDescent="0.25">
      <c r="A31" s="2" t="s">
        <v>133</v>
      </c>
    </row>
    <row r="32" spans="1:6" x14ac:dyDescent="0.25">
      <c r="A32" s="2" t="s">
        <v>134</v>
      </c>
    </row>
    <row r="33" spans="1:6" x14ac:dyDescent="0.25">
      <c r="A33" s="2" t="s">
        <v>135</v>
      </c>
    </row>
    <row r="36" spans="1:6" x14ac:dyDescent="0.25">
      <c r="A36" s="2" t="s">
        <v>71</v>
      </c>
    </row>
    <row r="37" spans="1:6" x14ac:dyDescent="0.25">
      <c r="A37" s="2" t="s">
        <v>116</v>
      </c>
    </row>
    <row r="38" spans="1:6" x14ac:dyDescent="0.25">
      <c r="A38" s="2" t="s">
        <v>113</v>
      </c>
    </row>
    <row r="41" spans="1:6" x14ac:dyDescent="0.25">
      <c r="A41" s="10" t="s">
        <v>72</v>
      </c>
      <c r="B41" s="10"/>
      <c r="C41" s="10"/>
      <c r="D41" s="10"/>
      <c r="E41" s="10"/>
      <c r="F41" s="10" t="s">
        <v>73</v>
      </c>
    </row>
  </sheetData>
  <mergeCells count="2">
    <mergeCell ref="A2:F2"/>
    <mergeCell ref="A1:F1"/>
  </mergeCells>
  <printOptions horizontalCentered="1" verticalCentered="1"/>
  <pageMargins left="0.25" right="0.25" top="0.75" bottom="0.75" header="0.3" footer="0.3"/>
  <pageSetup scale="89" orientation="portrait" horizontalDpi="300" verticalDpi="300" r:id="rId1"/>
  <headerFooter>
    <oddHeader>&amp;C&amp;"-,Bold"&amp;12Sedalia Park Elementary PTA
November 2017 Treasurer's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Full Report</vt:lpstr>
      <vt:lpstr>Condensed Report</vt:lpstr>
      <vt:lpstr>Sheet1</vt:lpstr>
      <vt:lpstr>'Condensed Report'!Print_Area</vt:lpstr>
      <vt:lpstr>'Full Report'!Print_Area</vt:lpstr>
      <vt:lpstr>'Full Report'!Print_Titles</vt:lpstr>
    </vt:vector>
  </TitlesOfParts>
  <Company>ASDL, Georgia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cp:lastPrinted>2017-12-11T21:13:37Z</cp:lastPrinted>
  <dcterms:created xsi:type="dcterms:W3CDTF">2011-08-02T01:25:38Z</dcterms:created>
  <dcterms:modified xsi:type="dcterms:W3CDTF">2017-12-11T21:13:40Z</dcterms:modified>
</cp:coreProperties>
</file>